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calcPr fullCalcOnLoad="1"/>
</workbook>
</file>

<file path=xl/comments1.xml><?xml version="1.0" encoding="utf-8"?>
<comments xmlns="http://schemas.openxmlformats.org/spreadsheetml/2006/main">
  <authors>
    <author>Luz Mary Palacios Castillo</author>
  </authors>
  <commentList>
    <comment ref="J64" authorId="0">
      <text>
        <r>
          <rPr>
            <b/>
            <sz val="9"/>
            <rFont val="Tahoma"/>
            <family val="2"/>
          </rPr>
          <t>Luz Mary Palacios Castillo:</t>
        </r>
        <r>
          <rPr>
            <sz val="9"/>
            <rFont val="Tahoma"/>
            <family val="2"/>
          </rPr>
          <t xml:space="preserve">
tener cuidado con las calificaciones ya que no está la formula 
</t>
        </r>
      </text>
    </comment>
    <comment ref="E76" authorId="0">
      <text>
        <r>
          <rPr>
            <b/>
            <sz val="9"/>
            <rFont val="Tahoma"/>
            <family val="2"/>
          </rPr>
          <t>Luz Mary Palacios Castillo:</t>
        </r>
        <r>
          <rPr>
            <sz val="9"/>
            <rFont val="Tahoma"/>
            <family val="2"/>
          </rPr>
          <t xml:space="preserve">
puede ser de corrupción??</t>
        </r>
      </text>
    </comment>
    <comment ref="S106" authorId="0">
      <text>
        <r>
          <rPr>
            <b/>
            <sz val="9"/>
            <rFont val="Tahoma"/>
            <family val="2"/>
          </rPr>
          <t>Luz Mary Palacios Castillo:</t>
        </r>
        <r>
          <rPr>
            <sz val="9"/>
            <rFont val="Tahoma"/>
            <family val="2"/>
          </rPr>
          <t xml:space="preserve">
tener cuidado no están las fórmulas </t>
        </r>
      </text>
    </comment>
  </commentList>
</comments>
</file>

<file path=xl/sharedStrings.xml><?xml version="1.0" encoding="utf-8"?>
<sst xmlns="http://schemas.openxmlformats.org/spreadsheetml/2006/main" count="926" uniqueCount="554">
  <si>
    <t xml:space="preserve">MINISTERIO DE AMBIENTE Y                                                                                                                                                                                                                                                                        DESARROLLO SOSTENIBLE </t>
  </si>
  <si>
    <t>Código: DS-E-SIG-25</t>
  </si>
  <si>
    <t>PROCESO</t>
  </si>
  <si>
    <t xml:space="preserve">IDENTIFICACIÓN DEL RIESGO </t>
  </si>
  <si>
    <t>ANÁLISIS DEL RIESGO</t>
  </si>
  <si>
    <t xml:space="preserve">VALORACIÓN DEL RIESGO </t>
  </si>
  <si>
    <t>NUEVA EVALUACIÓN DEL RIESGO (Riesgo Residual)</t>
  </si>
  <si>
    <t>OPCIONES DE MANEJO</t>
  </si>
  <si>
    <t>PLAN DE MANEJO DEL RIESGO</t>
  </si>
  <si>
    <t xml:space="preserve">CAUSA </t>
  </si>
  <si>
    <t xml:space="preserve">RIESGO </t>
  </si>
  <si>
    <t>CONSECUENCIA</t>
  </si>
  <si>
    <t xml:space="preserve">CLASIFICACIÓN DEL RIESGO </t>
  </si>
  <si>
    <t xml:space="preserve">CALIFICACIÓN DEL RIESGO </t>
  </si>
  <si>
    <t xml:space="preserve">EVALUACIÓN DEL RIESGO </t>
  </si>
  <si>
    <t xml:space="preserve">PROBABILIDAD
</t>
  </si>
  <si>
    <t xml:space="preserve">IMPACTO 
</t>
  </si>
  <si>
    <t>GRADO DE EXPOSICIÓN AL RIESGO 
(Zona de riesgo)</t>
  </si>
  <si>
    <t>VERIFICACIÓN DE CONTROLES ESTABLECIDOS</t>
  </si>
  <si>
    <t>ACCIONES A TOMAR</t>
  </si>
  <si>
    <t>RESPONSABLE</t>
  </si>
  <si>
    <t>CRONOGRAMA</t>
  </si>
  <si>
    <t xml:space="preserve">INDICADOR PARA EVALUAR ACCIONES
IMPLEMENTADAS  </t>
  </si>
  <si>
    <t>ZONA DE 
RIESGO</t>
  </si>
  <si>
    <t>DESCRIBA EL O LOS CONTROLES ESTABLECIDOS</t>
  </si>
  <si>
    <t>TIPO DE CONTROL ESTABLECIDO</t>
  </si>
  <si>
    <t>PUNTAJE</t>
  </si>
  <si>
    <t>ZONA DE
 RIESGO</t>
  </si>
  <si>
    <t>Puede Ocurrir …</t>
  </si>
  <si>
    <t>Lo que Podría afectar o generar  …</t>
  </si>
  <si>
    <t>Valor</t>
  </si>
  <si>
    <t>Nivel</t>
  </si>
  <si>
    <t>Operativo</t>
  </si>
  <si>
    <t>MODERADO</t>
  </si>
  <si>
    <t>Gestión Integrada del portafolio de Planes, Programas y Proyectos</t>
  </si>
  <si>
    <t>Estratégico</t>
  </si>
  <si>
    <t xml:space="preserve">Preventivo </t>
  </si>
  <si>
    <t>MAYOR</t>
  </si>
  <si>
    <t>Otorgamiento de recursos a proyectos, programas y planes sin el cumplimiento de requisitos</t>
  </si>
  <si>
    <t>De Corrupción</t>
  </si>
  <si>
    <t>CASI SEGURO</t>
  </si>
  <si>
    <t>Reducir el Riesgo</t>
  </si>
  <si>
    <t>1. Favorecimiento a terceros
2. Uso indebido de recursos públicos
3. Bajo impacto de los proyectos
4. Pérdida de credibilidad en la gestión de la entidad.
5. Investigaciones administrativas, disciplinarias, fiscales y penales</t>
  </si>
  <si>
    <t>Ejecución de los recursos en forma indebida</t>
  </si>
  <si>
    <t>1. Pérdida de recursos financieros.
2. Demora en el cumplimiento de las metas en el plan de acción del MINAMBIENTE y compromisos institucionales.
3. Pérdida de imagen 
4. Modificaciones del POA
5. No viabilización de los proyectos por parte del DNP</t>
  </si>
  <si>
    <t>Mayor</t>
  </si>
  <si>
    <t xml:space="preserve">Actualización de documentos relacionados con la gestión proyectos de la OAP.
</t>
  </si>
  <si>
    <t xml:space="preserve">Documentar los reglamentos Operativos que se ajusten a las necesidades para la asignación, distribución y ejecución de recursos (fondos).
</t>
  </si>
  <si>
    <t xml:space="preserve">Oficio de solicitud
Respuestas a requerimientos </t>
  </si>
  <si>
    <t>Conceptos técnicos emitidos de manera inoportuna e inadecuados</t>
  </si>
  <si>
    <t>Jefe Oficina Asesora de Planeación</t>
  </si>
  <si>
    <t xml:space="preserve">Deficiencia en el ciclo de Mejora Continua del Sistema Integrado de Gestión de la entidad </t>
  </si>
  <si>
    <t>1. Afectación en la toma de decisiones 
2. Generación de reprocesos de las acciones planificadas en el Sistema Integrado de Gestión.
3. Pérdida de credibilidad e imagen institucional.  
4. Incumplimiento del Plan Estratégico del ministerio, la política, objetivos del Sistema Integrado de Gestión, compromisos de la alta dirección y requisitos legales y otros aplicables.
5. No cumplir las necesidades o expectativas de las partes interesadas
6. Investigaciones disciplinarias y administrativas</t>
  </si>
  <si>
    <t>RARO</t>
  </si>
  <si>
    <t>Oficio de solicitud/1</t>
  </si>
  <si>
    <t xml:space="preserve">Verificar semestralmente el cumplimiento de los requerimiento y fechas de cierre de las acciones </t>
  </si>
  <si>
    <t>Informe de verificación/1</t>
  </si>
  <si>
    <t>Documentación del sistema integrado de gestión desactualizada en el aplicativo MADSIGestión</t>
  </si>
  <si>
    <t>1. Pérdida de credibilidad del sistema integrado de gestión 
2. Uso de documentación obsoleta
3. Reprocesos en las actividades
4. Incumplimiento de requisitos legales y otros aplicables.
5. Investigaciones disciplinarias y administrativas</t>
  </si>
  <si>
    <t>Documentos revisados/Total documentos listado maestro*100</t>
  </si>
  <si>
    <t xml:space="preserve">Informe de diferencias entre lo documentado y lo establecido en el inventario de activos de información </t>
  </si>
  <si>
    <t>Administración del Sistema Integrado de Gestión</t>
  </si>
  <si>
    <t>1. Falta de información o información de baja calidad 
2. Falta de control y seguimiento a todas las acciones definida en los diferentes planes
3. Incumplimiento de los principios establecidos para el Sistema Integrado de Gestión
4. Debilidad en la toma de conciencia y conocimiento del Sistema Integrado de Gestión por parte de los servidores del ministerio 
5. Deficiencia en las actividades relacionas con la verificación del sistema (auditorías internas y revisión por la Dirección) 
6. Debilidad en la definición de responsabilidades y autoridades para el cumplimiento del objetivo del proceso
7. Debilidad en la identificación de requisitos legales y otros requisitos aplicables</t>
  </si>
  <si>
    <t xml:space="preserve">Gestión Estratégica de Tecnologías de la Información </t>
  </si>
  <si>
    <t xml:space="preserve">
Incumplimiento de la estrategia de TI (GEL/Digital) bajo los lineamientos establecidos por MINTIC para el Estado Colombiano.</t>
  </si>
  <si>
    <t>Asumir el Riesgo</t>
  </si>
  <si>
    <t xml:space="preserve">Solicitar la designación de enlaces por dependencia, para garantizar el cumplimiento de cada subcriterio
Realizar seguimiento semestral al cumplimiento de los subcriterios a través de los enlaces
Socializar ante el Comité Institucional de Gestión y desempeño, y el comité de Gerencia el nuevo procedimiento de la Estrategia de TI (GEL-Digital) </t>
  </si>
  <si>
    <t>Jefe TIC 
Todos las dependencias</t>
  </si>
  <si>
    <t>15 de abril de 2018
31 de diciembre de 2018
Primer comité  Institucional de Gestión y desempeño 2018 y comité de Gerencia según programación</t>
  </si>
  <si>
    <t xml:space="preserve">
No ejecutar el PETI Institucional</t>
  </si>
  <si>
    <t>Asumir el riesgo</t>
  </si>
  <si>
    <t>Elaboración del instrumento para el seguimiento a la implementación del PETI
Realizar la revisión del PETI institucional anualmente, con cada proceso a través de los enlaces de la oficina TIC</t>
  </si>
  <si>
    <t>Jefe TIC</t>
  </si>
  <si>
    <t>31 de diciembre de 2018</t>
  </si>
  <si>
    <t>Instrumento de seguimiento adoptado
PETI revisado</t>
  </si>
  <si>
    <t>1. Debilidad en la revisión de los lineamientos
2. Cambios Normativos
3. Incursión de nuevas tendencias en materia de TI
4. Falta de procedimiento para la actualización de lineamientos de TI a nivel sectorial
5. Falta de divulgación de los lineamientos de TI en el sector.</t>
  </si>
  <si>
    <t>Pérdida de vigencia de los lineamientos de TI a nivel sectorial</t>
  </si>
  <si>
    <t xml:space="preserve">Implementación de mesas de trabajo con el sector de socialización de los lineamientos y proyectos existentes </t>
  </si>
  <si>
    <t>Reducir el riesgo</t>
  </si>
  <si>
    <t>Documentar el procedimiento para la actualización del protocolo de gestión de información sectorial y los lineamientos de política de TI</t>
  </si>
  <si>
    <t>Procedimiento adoptado</t>
  </si>
  <si>
    <t>Información publicada o divulgada  inadecuada o inoportuna.</t>
  </si>
  <si>
    <t>1. Pérdida de imagen  
2.  Investigaciones disciplinarias
3.  Incumplimiento normativo
4. Utilización de formatos obsoletos para televisión.</t>
  </si>
  <si>
    <t>Evitar el Riesgo</t>
  </si>
  <si>
    <t>No de seguimientos realizados /4 informes realizados.</t>
  </si>
  <si>
    <t>Filtrar información confidencial o parcial a un medio de comunicación</t>
  </si>
  <si>
    <t>1. Pérdida de imagen  
2.  Investigaciones disciplinarias o penales
3.  Incumplimiento normativo</t>
  </si>
  <si>
    <t xml:space="preserve">Documentar el Protocolo de manejo de crisis.
Socializar  el protocolo de manejo de crisis 
</t>
  </si>
  <si>
    <t>Documento de protocolo de crisis cargado madsig
100% de los servidores del proceso capacitados en la uso del protocolo.</t>
  </si>
  <si>
    <t>Negociación Internacional, recursos de cooperación y banca</t>
  </si>
  <si>
    <t>1. No recibir insumos (entradas) del proceso a tiempo.
2. Baja articulación con otros procesos del SIG, en cuanto a insumos. 
3. Intercambio de información dinámico entre procesos.
4. Debilidad  con efectivos canales de comunicación al interior de la entidad.</t>
  </si>
  <si>
    <t xml:space="preserve">1. No ver reflejada la posición del sector ambiente a nivel internacional.
2. Pérdida de recursos de cooperación
3. Pérdida de credibilidad y/o legitimidad de la institución
</t>
  </si>
  <si>
    <t>1. Actualizar el Procedimiento Gestión en Negociaciones Internacionales</t>
  </si>
  <si>
    <t>Facilitadoras del Proceso</t>
  </si>
  <si>
    <t xml:space="preserve">Jefe Oficina Asuntos Internacionales </t>
  </si>
  <si>
    <t>Socializaciones del procedimiento y caracterización planeadas / Socializaciones del procedimiento &amp; Caracterización del Proceso NIC.</t>
  </si>
  <si>
    <t xml:space="preserve">1. Acceso a información oficial de carácter privilegiado.
2. Interacción con terceros interesados en las dinámicas propias del desarrollo de actividades del MADS.
</t>
  </si>
  <si>
    <t>1. Procesos administrativos, disciplinarios, legales y penales.
2. Intervención por parte de los Entes de Control a la entidad
3. Afectación de la imagen institucional.</t>
  </si>
  <si>
    <t>Corrupción</t>
  </si>
  <si>
    <t>Transferir el riesgo</t>
  </si>
  <si>
    <t>Talento Humano, Control Interno</t>
  </si>
  <si>
    <t xml:space="preserve">Procedimientos revisados y actualizados </t>
  </si>
  <si>
    <t xml:space="preserve">Estrategia de comunicación realizada en la entidad. </t>
  </si>
  <si>
    <t>Formulación, seguimiento y evaluación de Políticas Públicas Ambientales</t>
  </si>
  <si>
    <t>Lideres Procesos Misionales y Oficina Asesora de Planeación</t>
  </si>
  <si>
    <t>Procedimientos socializados.</t>
  </si>
  <si>
    <t>Resultados de Autoevaluación</t>
  </si>
  <si>
    <t>Semestral</t>
  </si>
  <si>
    <t>Resultados. Indicadores de gestión del proceso PPA.</t>
  </si>
  <si>
    <t>Oficina Asesora de Planeación</t>
  </si>
  <si>
    <t>Trimestral</t>
  </si>
  <si>
    <t>Agenda aprobada</t>
  </si>
  <si>
    <t>Formulación y seguimiento de Políticas Públicas Ambientales</t>
  </si>
  <si>
    <t xml:space="preserve">1. Intereses particulares y clientelismo.
2. Influencias políticas
3. Ocultamiento parcial o total a la ciudadanía de información considerada publica.
</t>
  </si>
  <si>
    <t>IMPROBABLE</t>
  </si>
  <si>
    <t>1. Agenda elaborada  actualizada</t>
  </si>
  <si>
    <t xml:space="preserve">2. Procedimientos revisados y actualizados. </t>
  </si>
  <si>
    <t>Transferir el riesgo.</t>
  </si>
  <si>
    <t>Lideres de procesos misionales. ( participan) dirigida por la oficina de   control Interno o talento humano.</t>
  </si>
  <si>
    <t>3. Jornada de sensibilización, realizada y compromisos acordados.</t>
  </si>
  <si>
    <t>Instrumentación ambiental</t>
  </si>
  <si>
    <t>Procedimiento revisado y actualizado</t>
  </si>
  <si>
    <t>Informe de Autoevaluación</t>
  </si>
  <si>
    <t>Indicadores de gestión del proceso INA.</t>
  </si>
  <si>
    <t>Procedimientos actualizados</t>
  </si>
  <si>
    <t>Número de tramites racionalizados</t>
  </si>
  <si>
    <t>OAP / OCI / OTH</t>
  </si>
  <si>
    <t>Número de actividades de sensibilización</t>
  </si>
  <si>
    <t>OAP / Facilitadores</t>
  </si>
  <si>
    <t>Número de capacitaciones</t>
  </si>
  <si>
    <t>Gestión de desarrollo sostenible</t>
  </si>
  <si>
    <t xml:space="preserve">1. Procedimiento actualizado.
</t>
  </si>
  <si>
    <t>2. Socialización de Procedimiento</t>
  </si>
  <si>
    <t>3. Formato Actualizado</t>
  </si>
  <si>
    <t>4. Indicadores de gestión del proceso GDS</t>
  </si>
  <si>
    <t xml:space="preserve">
1. Procesos administrativos, disciplinarios, legales y penales.
2. Intervención por parte de los Entes de Control a la entidad
3. Insatisfacción del cliente y/o partes interesadas
4. Afectación de la imagen institucional.</t>
  </si>
  <si>
    <t xml:space="preserve">
OAP, Oficina de control interno, Contratación Talento humano</t>
  </si>
  <si>
    <t>Servicio al Ciudadano</t>
  </si>
  <si>
    <t>Vulnerar el Derecho a la solicitud de peticiones y accesibilidad a la información del ciudadano en términos de calidad, claridad y veracidad.</t>
  </si>
  <si>
    <t xml:space="preserve">1.  Investigaciones disciplinarias, penales y fiscales.
2. Perdida de imagen
3. Incremento de quejas y peticiones
4. Reprocesos
</t>
  </si>
  <si>
    <t>De cumplimiento</t>
  </si>
  <si>
    <t>Correctivo</t>
  </si>
  <si>
    <t>Grupo de Sistemas
UCGA</t>
  </si>
  <si>
    <t>Modulo puesto en producción</t>
  </si>
  <si>
    <t>UCGA</t>
  </si>
  <si>
    <t>Protocolo Socialización 1 vez al año</t>
  </si>
  <si>
    <t>Procedimientos y formatos actualizados</t>
  </si>
  <si>
    <t>Solicitud de un programa de educación no formal en el PIC</t>
  </si>
  <si>
    <t xml:space="preserve">Cuatro jornadas de actualización. </t>
  </si>
  <si>
    <t>Secretaria General y facilitadores de calidad</t>
  </si>
  <si>
    <t>Sensibilización a los servidores públicos del MADS</t>
  </si>
  <si>
    <t>PQRSD vencidas o sin contestar</t>
  </si>
  <si>
    <t xml:space="preserve">Aplicar mejoras (flujos y reportes) en el Sistema Integrado e Gestión Documental -SIGDMA documentadas en en el procedimiento Administración de Comunicaciones Oficiales </t>
  </si>
  <si>
    <t>Mejoras aplicadas en SIGDMA</t>
  </si>
  <si>
    <t>Verificación de atención a PQRSD como requisito para el pago de las cuentas de cobro de los contratistas</t>
  </si>
  <si>
    <t>Grupo de cuentas
UCGA</t>
  </si>
  <si>
    <t xml:space="preserve">Número de registros pendientes en SIGDMA </t>
  </si>
  <si>
    <t>Implementar la estrategia de campeones para mejorar la capacidad, gobernanza y administración del SIGDMA</t>
  </si>
  <si>
    <t>Oficina TIC
UCGA
Grupo de Sistemas</t>
  </si>
  <si>
    <t>Número de colaboradores capacitados vs numero de colaboradores proyectado capacitar</t>
  </si>
  <si>
    <t>Contratar personal exclusivo para realizar seguimiento a la oportunidad de respuestas a PQRSD</t>
  </si>
  <si>
    <t>Número de personal UCGA 2017 VS número de personal UCGA 2018</t>
  </si>
  <si>
    <t>Debilidades en la calidad en la atención del ciudadano</t>
  </si>
  <si>
    <t>Preventivo</t>
  </si>
  <si>
    <t>Efectuar jornada de capacitación y entrenamiento del personal del centro de contacto de la Entidad</t>
  </si>
  <si>
    <t>Numero de personal entrenado vs numero total de agentes centro contacto</t>
  </si>
  <si>
    <t xml:space="preserve">Adelantar la gestión para mejorar la infraestructura tecnológica de los canales de atención </t>
  </si>
  <si>
    <t>Gestiones adelantadas</t>
  </si>
  <si>
    <t>Gestión Administrativa y Financiera</t>
  </si>
  <si>
    <t xml:space="preserve">Lineamientos de operación de las actividades de los grupos internos del proceso documentados en el SIG
Autocontrol del personal para la realización de las actividades del proceso </t>
  </si>
  <si>
    <t>Subdirectora Administrativa y Financiera</t>
  </si>
  <si>
    <t>No de socializaciones/2</t>
  </si>
  <si>
    <t>Validación de los reportes de SIIF
Validación de la información del plan de acción de cada dependencia de MINAMBIENTE</t>
  </si>
  <si>
    <t>Socialización de manejo de la ejecución de la información en el  SIIF</t>
  </si>
  <si>
    <t>Inconsistencias en Pagos</t>
  </si>
  <si>
    <t>Análisis y validación de información soporte para los pagos</t>
  </si>
  <si>
    <t>Socialización de las Actualizaciones tributarias al personal de cuentas</t>
  </si>
  <si>
    <t>No de socializaciones /No de actualizaciones tributarias</t>
  </si>
  <si>
    <t>Revisión y Verificación de la información documental.</t>
  </si>
  <si>
    <t>Coordinadores del Grupo de Tesorería y Grupo de Cuentas</t>
  </si>
  <si>
    <t>Respuesta de la ejecución del procedimiento, mediante correo electrónico al Grupo de Planeación, cada vez que sea solicitado los traslados</t>
  </si>
  <si>
    <t>Revisión y verificación de los soportes documentales.                                                 Autocontrol del personal para la realización de las actividades del proceso. 
Reunión de Coordinadores del Grupo financiero.</t>
  </si>
  <si>
    <t xml:space="preserve">Revisión y socialización de los procedimiento de la cadena presupuestal.       </t>
  </si>
  <si>
    <t>Coordinadores del Grupo Financiero</t>
  </si>
  <si>
    <t>Listado de asistentes a la socialización.    Acta de asistencia de coordinadores, con los compromisos.</t>
  </si>
  <si>
    <t xml:space="preserve">Revisión y socialización de los procedimiento de los pagos.                         </t>
  </si>
  <si>
    <t>Coordinadores del Grupo de Tesorería y Grupo de Contabilidad</t>
  </si>
  <si>
    <t>Listado de asistentes a la socialización.    Acta de asistencia de coordinadores, con los compromisos.          Capacitación permanente sobre el tema.</t>
  </si>
  <si>
    <t>Gestión Documental</t>
  </si>
  <si>
    <t>Pérdida o deterioro de los documentos físicos y digitales del ministerio</t>
  </si>
  <si>
    <t xml:space="preserve">Procedimientos documentados de gestión documental en el SGI  -Seguimientos </t>
  </si>
  <si>
    <t xml:space="preserve">Asumir el riesgo </t>
  </si>
  <si>
    <t xml:space="preserve">Coordinadora de gestión documental </t>
  </si>
  <si>
    <t xml:space="preserve">Numero de informes / 3  - Acciones adelantadas - Numero de socializaciones / 4 </t>
  </si>
  <si>
    <t>Gestión Talento Humano</t>
  </si>
  <si>
    <t>Incumplimiento de los planes y programas del proceso de talento humano</t>
  </si>
  <si>
    <t xml:space="preserve">incumplimiento en el procedimiento de incapacidades </t>
  </si>
  <si>
    <t>CORRECTIVO</t>
  </si>
  <si>
    <t>MENOR</t>
  </si>
  <si>
    <t xml:space="preserve">Grupo de Talento Humano </t>
  </si>
  <si>
    <t xml:space="preserve">Nº de Reuniones Programadas/ Nº de Reuniones Realizadas </t>
  </si>
  <si>
    <t xml:space="preserve">Nombramiento de Funcionario sin Cumplir con Requisitos </t>
  </si>
  <si>
    <t>1. Procesos disciplinarios
2. Detrimento Patrimonial
3. Demandas contra la entidad</t>
  </si>
  <si>
    <t>Definición y cumplimiento en los procedimientos establecidos.</t>
  </si>
  <si>
    <t>Revisar y ajustar los procedimientos involucrados en el proceso.</t>
  </si>
  <si>
    <t xml:space="preserve">Coordinador del Grupo de Talento Humano y facilitadores </t>
  </si>
  <si>
    <t>Procedimientos revisados y ajustados (cuando aplique)</t>
  </si>
  <si>
    <t>Gestión Jurídica</t>
  </si>
  <si>
    <t>Cumplimiento</t>
  </si>
  <si>
    <t xml:space="preserve">Capacitar a las áreas misionales acerca de la importancia de entregar los insumos necesarios para llevar a cabo una adecuada y fortalecida representación judicial de la entidad, para la oportuna respuesta a las peticiones y los correspondientes procesos de instrumentación normativa. </t>
  </si>
  <si>
    <t>Controles Manuales</t>
  </si>
  <si>
    <t>Realizar una reunión con los facilitadores misionales, para exponer la oportunidad de mejorar en que los insumos requeridos para llevar a cabo la defensa judicial, la contestación de los peticiones y la elaboración normativa, se deben hacer de manera oportuna, teniendo en cuenta que los procesos judiciales cuentan con términos perentorios</t>
  </si>
  <si>
    <t xml:space="preserve">1. Desconocimiento de procedimientos internos por parte de las áreas técnicas.                                                                                                                                     </t>
  </si>
  <si>
    <t>Falta de socialización de los procedimientos relacionados con los casos generales que se presenten.</t>
  </si>
  <si>
    <t>1. Pérdida de imagen institucional
2. Respuestas extemporáneas
3. Emisión de conceptos jurídicos sin los argumentos necesarios.</t>
  </si>
  <si>
    <t>Evitar el riesgo</t>
  </si>
  <si>
    <t>Favorecimiento para la obtención de un beneficio particular o de terceros.</t>
  </si>
  <si>
    <t>Demora en la adjudicación de los procesos contractuales</t>
  </si>
  <si>
    <t>Comité de contratación para revisar, verificar y ajustar los documentos de acuerdo con la planificación necesidades y conveniencia del área técnica o administrativa</t>
  </si>
  <si>
    <t>reducir el riesgo</t>
  </si>
  <si>
    <t>Coordinadora grupo de contratos</t>
  </si>
  <si>
    <t>No de mesas de trabajo/ las mesas de trabajo identificadas como necesarias</t>
  </si>
  <si>
    <t>Adjudicación indebida de procesos contractuales</t>
  </si>
  <si>
    <t>De corrupción</t>
  </si>
  <si>
    <t>evitar el riesgo</t>
  </si>
  <si>
    <t xml:space="preserve">Adelantar sesiones de capacitación al personal  de MINAMBIENTE frente a la normativa legal vigente en materia de contratación estatal e implicaciones del incumplimiento </t>
  </si>
  <si>
    <t>Socializaciones realizadas/1</t>
  </si>
  <si>
    <t>Liquidaciones indebidas de contratos y convenios</t>
  </si>
  <si>
    <t>Verificaciones de las obligaciones específicas, informes, productos y entregables frente a la condición de pago o desembolso</t>
  </si>
  <si>
    <t>Socialización a los supervisores y personal de apoyo de los lineamientos de supervisión establecidos en la normativa vigente y MINAMBIENTE frente a las supervisiones de contratos o convenios</t>
  </si>
  <si>
    <t>No de socializaciones /3</t>
  </si>
  <si>
    <t>Soporte Técnico de TIC</t>
  </si>
  <si>
    <t>Pérdida de la continuidad del servicio por ausencia de personal</t>
  </si>
  <si>
    <t>Seguridad de la Información</t>
  </si>
  <si>
    <t>Contratos, aprobación de vigencias futuras y/o plan de acción.</t>
  </si>
  <si>
    <t>Mitigar Riesgo</t>
  </si>
  <si>
    <t>RIESGO GESTIONADO</t>
  </si>
  <si>
    <t>Coordinación grupo de sistemas</t>
  </si>
  <si>
    <t>Pérdida de la continuidad del servicio por fallas tecnológicas</t>
  </si>
  <si>
    <t>Pérdida de la continuidad del servicio por pérdida de información digital crítica</t>
  </si>
  <si>
    <t xml:space="preserve">Pérdida de conectividad del Ministerio </t>
  </si>
  <si>
    <t>Seguridad Informática</t>
  </si>
  <si>
    <t>Compartir Riesgo</t>
  </si>
  <si>
    <t xml:space="preserve">Pérdida de la Integridad en los sistemas de información </t>
  </si>
  <si>
    <t>Procedimientos de gestión de incidentes y recuperación.
Monitoreos, sensibilizaciones y reportes.
Seguridad perimetral y de monitoreo.</t>
  </si>
  <si>
    <t>Pérdida de la continuidad del servicio de TI por fallas o ausencia de servicio de suministro eléctrico</t>
  </si>
  <si>
    <t xml:space="preserve">Se actualizó una UPS de 40 KVA para el datacenter
Procedimientos de DRP
</t>
  </si>
  <si>
    <t>Implementación y mejora de acuerdos y planes de recuperación. Solicitud de presupuesto para implementación.
Acompañamiento especializado para mantenimiento, pruebas y mejora.</t>
  </si>
  <si>
    <t xml:space="preserve">Coordinación grupo de sistemas - 
Oficina TIC </t>
  </si>
  <si>
    <t>Agosto de 2018</t>
  </si>
  <si>
    <t>Pérdida de la Integridad y/o disponibilidad de la Información por  malware</t>
  </si>
  <si>
    <t>Políticas de uso, campañas de sensibilización, consola de antivirus
licenciamiento, protección en el correo electrónico</t>
  </si>
  <si>
    <t>No disponibilidad de los sistemas de Información por arquitectura de infraestructura</t>
  </si>
  <si>
    <t>Proceso de gestión de capacidad, creación de vlans y segmentación, planeación de uso de infraestructura y monitoreo</t>
  </si>
  <si>
    <t>Planeación y adquisición de infraestructura necesaria y cambios en la topología de red necesaria.</t>
  </si>
  <si>
    <t>Diciembre de 2018</t>
  </si>
  <si>
    <t>Pérdida de la Confidencialidad de la información por uso de dispositivos móviles no autorizados</t>
  </si>
  <si>
    <t>Consola de antivirus.
Políticas de seguridad.</t>
  </si>
  <si>
    <t>Implementación de herramientas para el control de información de dispositivos móviles (Tipo Celular).</t>
  </si>
  <si>
    <t>Gestión Disciplinaria</t>
  </si>
  <si>
    <t>1. Alta carga laboral.
2. Recibo o trámite  tardío de quejas e informes.</t>
  </si>
  <si>
    <t>Prescripción de Expedientes Disciplinarios</t>
  </si>
  <si>
    <t xml:space="preserve">Reuniones de Grupo evidenciadas en el respectivo instrumento de Actas. </t>
  </si>
  <si>
    <t>Documentar a través de Circular Interna del Grupo Disciplinario los lineamientos de manejo de expedientes conforme fechas de prescripción y publicar la misma en la cartelera interna del equipo.</t>
  </si>
  <si>
    <t xml:space="preserve">Coordinadora de Gestión Disciplinaria </t>
  </si>
  <si>
    <t>Circular publicada</t>
  </si>
  <si>
    <t>Diligenciamiento y revisión del Formato  "Control y Seguimiento de Procesos".  (F-A-DIS-01)</t>
  </si>
  <si>
    <t>1. Alta carga laboral
2. Remisión por competencias tardías o equivocadas.</t>
  </si>
  <si>
    <t>Vencimiento de Términos</t>
  </si>
  <si>
    <t>POSIBLE</t>
  </si>
  <si>
    <t>MODERADA</t>
  </si>
  <si>
    <t>Documentar a través de Circular Interna del Grupo Disciplinario los lineamientos de manejo de expedientes conforme los términos de ley.</t>
  </si>
  <si>
    <t>Coordinadora de Gestión Disciplinaria e integrantes del Grupo Disciplinario</t>
  </si>
  <si>
    <t xml:space="preserve">1. Debilidades en la idoneidad para la conservación de los documentos del archivo de gestión.      
2. Insuficiencia de espacio en el archivo de gestión. 
</t>
  </si>
  <si>
    <t xml:space="preserve">1. Inobservancia de los principios de la ley disciplinaria
2. Tener alguna causal de impedimento legal para conocer de la causa disciplinaria. 
3. Recibir prebendas u ofrecimientos. 
4. Falta de actualización académica en asuntos disciplinarios por parte de los abogados.
</t>
  </si>
  <si>
    <t xml:space="preserve">
Adopción de decisiones administrativas contrarias a derecho
</t>
  </si>
  <si>
    <t xml:space="preserve">1. Pérdida de imagen institucional
2. Afectación a la correcta administración de justicia
3. Impunidad.
4.  Investigaciones  Disciplinarias  y penales
</t>
  </si>
  <si>
    <t>Sustanciar y decidir los procesos disciplinarios conforme al resultado de las mesas de trabajo mensuales, toda vez que en ellas se discuten de fondo los procesos, bajo los principios que rigen la función pública, evitándose la adopción de decisiones diferentes a las concertadas por el equipo profesional disciplinario.</t>
  </si>
  <si>
    <t xml:space="preserve">
Retroalimentar o socializar los Boletines Disciplinarios referentes a la “corrupción” y demás lineamientos al respecto
</t>
  </si>
  <si>
    <t>Coordinadora de Gestión Disciplinaria y facilitadores del proceso</t>
  </si>
  <si>
    <t>Socializaciones realizadas</t>
  </si>
  <si>
    <t>Elevar la respectiva denuncia penal o disciplinaria en caso que se advierta la existencia de una decisión proferida contraria a derecho.</t>
  </si>
  <si>
    <t>Denuncias presentadas en caso que se adviertan decisiones contrarias a derecho</t>
  </si>
  <si>
    <t>Evaluación Independiente</t>
  </si>
  <si>
    <t>1. Investigaciones disciplinarias, penales, fiscales y administrativas
2. Pérdida de imagen</t>
  </si>
  <si>
    <t>Realizar seguimiento mensual a la gestión en general realizada por la Oficina de Control Interno en el marco del proceso de evaluación independiente</t>
  </si>
  <si>
    <t>Jefe Oficina de Control Interno</t>
  </si>
  <si>
    <t>Número de reuniones de seguimiento realizadas sobre la gestión de la OCI/12</t>
  </si>
  <si>
    <t>Políticas de operación sobre la labor que cumple el proceso de evaluación independiente frente a los demás procesos de la entidad, de acuerdo a la normatividad vigente.</t>
  </si>
  <si>
    <t xml:space="preserve">Dar a conocer y repasar Manual de funciones establecidas en el Ministerio para la oficina de Control interno </t>
  </si>
  <si>
    <t xml:space="preserve">Emitir conceptos y opiniones erradas.
</t>
  </si>
  <si>
    <t>1. Investigaciones disciplinarias
2. Información deficiente para la toma de decisiones en los niveles superiores.
3. Pérdida de imagen</t>
  </si>
  <si>
    <t>El proceso cuenta con políticas de operación</t>
  </si>
  <si>
    <t>Realizar retroalimentación entre los funcionarios de la OCI sobre los lineamientos vigentes en temas de auditoria interna</t>
  </si>
  <si>
    <t>Número de retroalimentaciones realizadas / Número de capacitaciones recibidas en temas de auditoria interna</t>
  </si>
  <si>
    <t>En desarrollo de las actividades se interactúa con los procesos fuente de información, para mejorar la calidad de la misma</t>
  </si>
  <si>
    <t>El líder del proceso realiza control de calidad a los informes que se emiten</t>
  </si>
  <si>
    <t xml:space="preserve">1. No advertir oportunamente a la administración sobre los aspectos relevantes de la gestión 
2. Incumplimiento normativo
3. Pérdida de imagen y credibilidad
4. Investigaciones disciplinarias, administrativas, penales o fiscales
</t>
  </si>
  <si>
    <t>Se cuenta con mecanismos de control necesarios que permiten determinar de manera  adecuada el alcance y los objetivos de la evaluación</t>
  </si>
  <si>
    <t>Revisar los lineamientos dados por el DAFP frente a los ejercicios de priorización de evaluaciones o auditoria a adelantar por la OCI</t>
  </si>
  <si>
    <t>Informe anual de las brechas de implementación de los lineamientos</t>
  </si>
  <si>
    <t>Control al plan de auditoria previa oficialización</t>
  </si>
  <si>
    <t>Se optimiza el uso de las herramientas existentes para adelantar la evaluación de manera adecuada</t>
  </si>
  <si>
    <t>1. Debilidades en el control de la información 
2. Debilidades en la aplicación de las políticas de seguridad de la información que rigen al interior de la entidad</t>
  </si>
  <si>
    <t xml:space="preserve">1. Investigaciones disciplinarias y penales
2. Incumplimiento de los objetivos y funciones de la Oficina y de la Entidad
3. Pérdida de imagen </t>
  </si>
  <si>
    <t>Documentos con definición clara de responsabilidad y autoridad.</t>
  </si>
  <si>
    <t>Realizar retroalimentaciones sobre los casos de corrupción que se pueden presentar y como abarcarlos dentro de las auditorias</t>
  </si>
  <si>
    <t>Jefe Oficina de Control Interno - Servidores OCI</t>
  </si>
  <si>
    <t>Actas de reunión donde se toquen los temas referentes a las practicas de auditoria que permitan prevenir la corrupción</t>
  </si>
  <si>
    <t xml:space="preserve">Revisiones y aprobaciones del líder del proceso de medición </t>
  </si>
  <si>
    <t>Grupo multidisciplinario para la realización de auditorias y generación de informes.</t>
  </si>
  <si>
    <t xml:space="preserve">Aplicación de las políticas de operación y de seguridad de la información </t>
  </si>
  <si>
    <t>1. Baja disponibilidad de recursos 
2. Debilidades en los lineamientos sobre control interno 
3. Debilidades en el seguimiento al cumplimiento de lineamientos existentes
4. Falla en la comunicación interna de los procesos 
5. Flujos de información no definidos</t>
  </si>
  <si>
    <t>Desarticulación e Incumplimiento  de Lineamientos sobre políticas de control interno a nivel sector</t>
  </si>
  <si>
    <t>1. Pérdida de imagen
2. Incumplimiento de los objetivos presidenciales en temas de control interno
3. Investigaciones disciplinarias, administrativas, penales o fiscales
4. Incumplimiento normativo
5. Demandas</t>
  </si>
  <si>
    <t>Se realizan encuentros sectoriales que permiten verificar el cumplimiento de los lineamientos para aplicarlos en el sector</t>
  </si>
  <si>
    <t>No se realiza por cuanto el riesgo es bajo y se asume  el mismo  controlando que incremente sus probabilidad de ocurrencia e impacto</t>
  </si>
  <si>
    <t>Se asiste como cabeza de sector a todos los eventos propiciados por la presidencia para dar lineamientos en temas de control interno y se realiza retroalimentación a nivel sectorial</t>
  </si>
  <si>
    <t>Se retroalimentan a nivel interno las nuevas normas o políticas generadas en temas de control interno</t>
  </si>
  <si>
    <t>1. Investigaciones disciplinarias
2. Incumplimiento de los objetivos y funciones de la Oficina y de la Entidad</t>
  </si>
  <si>
    <t>Informar a quien corresponda los eventos que no permitan el cumplimiento del plan de auditorias para la toma de decisiones</t>
  </si>
  <si>
    <t>Comunicaciones generadas</t>
  </si>
  <si>
    <t xml:space="preserve">Seguimiento al cumplimiento del plan de auditoría </t>
  </si>
  <si>
    <t>CATASTRÓFICO</t>
  </si>
  <si>
    <t>INSIGNIFICANTE</t>
  </si>
  <si>
    <t>Taller realizado</t>
  </si>
  <si>
    <t>EXTREMA</t>
  </si>
  <si>
    <t>ALTA</t>
  </si>
  <si>
    <t>BAJA</t>
  </si>
  <si>
    <r>
      <t xml:space="preserve">                                                           
1. Pérdida de credibilidad</t>
    </r>
    <r>
      <rPr>
        <strike/>
        <sz val="10"/>
        <rFont val="Arial Narrow"/>
        <family val="2"/>
      </rPr>
      <t xml:space="preserve"> </t>
    </r>
    <r>
      <rPr>
        <sz val="10"/>
        <rFont val="Arial Narrow"/>
        <family val="2"/>
      </rPr>
      <t xml:space="preserve">y/o legitimidad de la institución
2. Inaplicabilidad en la implementación de las políticas.
3. Información insuficiente para evaluar el seguimiento, y determinar los ajustes y acciones que se requieren. </t>
    </r>
    <r>
      <rPr>
        <strike/>
        <sz val="10"/>
        <rFont val="Arial Narrow"/>
        <family val="2"/>
      </rPr>
      <t xml:space="preserve">
4</t>
    </r>
    <r>
      <rPr>
        <sz val="10"/>
        <rFont val="Arial Narrow"/>
        <family val="2"/>
      </rPr>
      <t xml:space="preserve">. Atención inoportuna de una problemática ambiental identificada 
 </t>
    </r>
  </si>
  <si>
    <r>
      <t xml:space="preserve">Políticas </t>
    </r>
    <r>
      <rPr>
        <strike/>
        <sz val="10"/>
        <rFont val="Arial Narrow"/>
        <family val="2"/>
      </rPr>
      <t xml:space="preserve"> </t>
    </r>
    <r>
      <rPr>
        <sz val="10"/>
        <rFont val="Arial Narrow"/>
        <family val="2"/>
      </rPr>
      <t>ambientales formuladas con intereses particulares.</t>
    </r>
  </si>
  <si>
    <r>
      <rPr>
        <strike/>
        <sz val="10"/>
        <rFont val="Arial Narrow"/>
        <family val="2"/>
      </rPr>
      <t xml:space="preserve">
</t>
    </r>
    <r>
      <rPr>
        <sz val="10"/>
        <rFont val="Arial Narrow"/>
        <family val="2"/>
      </rPr>
      <t>TIC, oficina de comunicaciones, oficina de control interno. OAP</t>
    </r>
  </si>
  <si>
    <t>PROBABLE</t>
  </si>
  <si>
    <t>Gestión de comunicación Estratégica</t>
  </si>
  <si>
    <t xml:space="preserve">Lineamientos de control de la revisión y entrega de la información documentados en los procedimientos del SIG
Autocontrol del personal para la realización de las actividades del proceso 
Control diario de la información divulgada en las redes sociales </t>
  </si>
  <si>
    <t>Realización de informe trimestral sobre la información  que se publica</t>
  </si>
  <si>
    <t>Coordinador de grupo</t>
  </si>
  <si>
    <t>Clausulas de confidencialidad en los contratos de los servidores
Capacitación a los servidores públicos sobre la normatividad vigente.</t>
  </si>
  <si>
    <t>Procedimiento y caracterización actualizado, publicado y socializado</t>
  </si>
  <si>
    <t>1. Debilidad en proceder con criterios de valor, transparencia y compromiso en  no proceder con principios de honestidad y lealtad hacia la entidad. 
2. Procesamiento manual de información.
3. Intereses particulares y clientelismo.
4. No tener en cuenta los  procedimientos internos.
5. Aumentar mayores controles adecuados para hacer seguimiento al desarrollo de los  instrumentos ambientales.
6. Manipulación de la información, omitiendo los procedimientos y los estatutos de la entidad, del proceso respectivo.</t>
  </si>
  <si>
    <t>Áreas misionales y OAP</t>
  </si>
  <si>
    <t>Director de Bosques, 
Director de Recurso Hídrico, Director de Cambio Climático, Subdirección de  Educación y Participación , 
Dirección de Asuntos Marinos Costeros y Recursos Acuáticos.</t>
  </si>
  <si>
    <t xml:space="preserve">Capacitación programada  en principios  y valores de gobierno a lideres de procesos./Jornada de sensibilización realizada  a servidores públicos sobre sus roles en relación con el riesgo de corrupción.
</t>
  </si>
  <si>
    <t>1. Desconocimiento de los términos legales establecidos para responder las peticiones del ciudadano.
2. Deficiencia en el proceso de asignación de PQRSD a las dependencias por parte de la Unidad Coordinadora de Gobierno Abierto y la Ventanilla Única de correspondencia
3.Alto volumen de peticiones que sobrepasen la capacidad instalada 
5. Debilidades en la articulación entre los procesos institucionales para la atención integral de las PQRSD.
6. Aplicativo de gestión documental con deficiencia en términos de seguimiento y control a las respuesta a las PQRSD.
7. Deficiencia en los canales de atención al ciudadano
8. Difícil o complejo acceso a la información 
9. Bajo control en el  seguimiento de PQRSD en términos de  calidad a las respuestas</t>
  </si>
  <si>
    <t>Elaboración de certificados, reportes, Informes y estados Financieros extemporáneos, omisos o inexactos</t>
  </si>
  <si>
    <t>Socialización de los lineamientos para la elaboración de certificados, reportes, Informes y estados Financieros</t>
  </si>
  <si>
    <t>Operación e Información de Ejecución presupuestal desactualizada y errónea</t>
  </si>
  <si>
    <t>Coordinador del grupo interno de presupuesto</t>
  </si>
  <si>
    <t>Coordinadores de grupos internos del proceso</t>
  </si>
  <si>
    <t>Traslados de recursos económicos a las Corporaciones errónea o con pago de lo no debido.</t>
  </si>
  <si>
    <t>Verificación de la solicitud emitida por el Grupo Técnico de Planeación.                   
Efectuar los traslados en la plataforma SIIF, una vez revisada la información suministrada.                                                                                                           Autocontrol del personal para la realización de las actividades del proceso.</t>
  </si>
  <si>
    <t>Imputación de recursos y deducciones a otra persona (natural o jurídica) diferente a la que proviene el pago.</t>
  </si>
  <si>
    <t>Orden de pago extensiva no pagada en SIIF</t>
  </si>
  <si>
    <t>Verificación permanente y continua por parte de los funcionarios del Grupo Tesorería y Grupo de Contabilidad, en la plataforma SIIF respecto a los pagos con trasladado a Pagaduría                                                                          Autocontrol del personal para la realización de las actividades del proceso.
Reunión de Coordinadores del Grupo financiero.</t>
  </si>
  <si>
    <t xml:space="preserve">1. Pérdida de imagen 
2. Reprocesos en la reconstrucción de expedientes.
3. Falta de trazabilidad en la documentación
4. Investigaciones disciplinarias.
5. Entrega extemporánea o equívoca de información </t>
  </si>
  <si>
    <t xml:space="preserve">Seguimiento a la implementación de los lineamientos de gestión documental  -  Adelantar las acciones pertinentes para la adopción de las Tablas de retención Documental - Socialización de los instrumentos archivísticos al interior de la entidad  </t>
  </si>
  <si>
    <t>1. Baja ejecución presupuestal e incumplimiento de  objetivos y metas trazadas.
2. Recorte presupuestal
3. Insatisfacción del usuario
4. Sanciones disciplinarias, penales y administrativas</t>
  </si>
  <si>
    <t xml:space="preserve">Verificar la ejecución en el Plan de Acción de los planes y programas </t>
  </si>
  <si>
    <t>Incumplimiento en la entrega de conceptos jurídicos, afectando la defensa  judicial de la entidad.</t>
  </si>
  <si>
    <t>1. Fallos judiciales en contra de la entidad.  
2. Afectación del erario público.
3. Presentación de información respecto a la fecha de notificación.</t>
  </si>
  <si>
    <t>Lideres y facilitadores de Oficinas Misionales donde se generen políticas.</t>
  </si>
  <si>
    <t>1. Debilidades en el control en el  seguimiento de PQRSD en términos de  oportunidad 
2.Incongruencias de información en los reportes extraídos de la herramienta - SIGDMA.
3. Debilidad en la capacidad institucional para parametrizar algunos componentes del SIGDMA.
4. No se cuenta con un personal dedicado para realizar seguimiento oportuno</t>
  </si>
  <si>
    <t xml:space="preserve">No se adelantara acción para prevenir el riesgo teniendo en cuenta que su calificación es baja, sin embargo con el fin de evitar la materialización se realizaran permanentemente los  seguimientos contemplados en el control </t>
  </si>
  <si>
    <t>Gurupo de talento Humano</t>
  </si>
  <si>
    <t xml:space="preserve">Acta de reunión con facilitadores Proc Misionales y Oficina Jurídica/ Comunicación interna a tener en cuenta de entregas oportunas de insumos para la contestación oportuna de los procesos judiciales y tutelas y las peticiones jurídicas y normativas en las que intervenga la Oficina Asesora Jurídica. </t>
  </si>
  <si>
    <t>Acordar una reunión con facilitador de TICS y Jurídica  para  mejorar, en que las comunicaciones se entreguen correctamente y oportunamente.</t>
  </si>
  <si>
    <t>Lideres y facilitadores del Procesos de Gestión Jurídica y lideres y facilitadores de Tics</t>
  </si>
  <si>
    <t>Acta de reunión con facilitadores TICS y Oficina Jurídica/ comunicación interna a tener en cuenta de entregas oportunas de conceptos jurídicos.</t>
  </si>
  <si>
    <t>Impartir una inducción al personal que ingresa por primera vez, orientando la documentación que requiere para su desempeño, como formatos, procedimientos, caracterización etc.</t>
  </si>
  <si>
    <t>Líder del proceso GJR y Facilitador</t>
  </si>
  <si>
    <t xml:space="preserve">Inducción programada / inducción realizada a las personas que ingresaron los últimos tres meses  </t>
  </si>
  <si>
    <t>1. Pérdida de imagen institucional. 
2. Afectación del erario público.
3. Favorecimiento a terceros.
4. Afectación del medio ambiente y desarrollo sostenible, de acuerdo al tema a tratar.
5. Investigación interna y por las entes de control.
6. Procesos  legales y disciplinarios.</t>
  </si>
  <si>
    <t>Identificar los procedimientos mas críticos y aumentar los controles, que permita una mayor transparencia en la elaboración de conceptos jurídicos o respuestas a requerimientos judiciales.</t>
  </si>
  <si>
    <t>Líderes, coordinadores y facilitadores del proceso.</t>
  </si>
  <si>
    <t>Reunión de acta, identificación de procedimientos críticos, ajustes a los mismos / socialización de los procedimientos aprobados.</t>
  </si>
  <si>
    <t>Contratación</t>
  </si>
  <si>
    <t>Fortalecer y acompañar las áreas técnicas y administrativas para lograr la perfección de los pliegos de condiciones o términos de referencia y los tiempos de entrega</t>
  </si>
  <si>
    <t xml:space="preserve">1. Incumplimiento normativo
2. Investigaciones disciplinarias, fiscales y penales
3. Pérdida de imagen </t>
  </si>
  <si>
    <t>Pérdida o destrucción de expedientes disciplinarios</t>
  </si>
  <si>
    <t>Aprovechamiento de actividades institucionales para capacitaciones internas PIC u otra. Acciones propias para propender autoconocimiento.</t>
  </si>
  <si>
    <t>1. Falta de claridad en la definición del alcance y objetivo del proceso auditor.
2. Desviación en la aplicación de procedimientos reales a las verdaderas funciones de la oficina de control interno.
3.  Debilidades en la independencia de las actualizaciones de la OCI
4. Debilidades en las instrucciones sobre la atención de temas de control interno, apoyo para la solución de tramites de atención a requerimientos</t>
  </si>
  <si>
    <t>Coadministrar, participando en la gestión de los procesos del MADS</t>
  </si>
  <si>
    <t>Realizar actualización o retroalimentación permanente en Sistema de Control Interno y MECI y roles de la oficina,  a los funcionarios que hacen parte del proceso de Evaluación Independiente</t>
  </si>
  <si>
    <t xml:space="preserve">1. Debilidades en la competencia del personal que realiza las actividades en el proceso enmarcada en la interpretación de normas y políticas, y en el desconocimiento de los temas. 
2. Debilidades en las revisiones y control de calidad de los pronunciamientos </t>
  </si>
  <si>
    <t xml:space="preserve">Indebida definición de los temas a auditar y su alcance </t>
  </si>
  <si>
    <t>1. Cambio de Gobierno o administración
2. Cambios en las políticas públicas 
3. Ajuste del proceso por lineamientos de carácter externo</t>
  </si>
  <si>
    <t>1. Destinación de los recursos de forma indebida
2. Debilidades en los controles de seguimiento
3. Traslado de recursos por cambio de prioridades
4. Demoras en la asignación y distribución de recursos
5. Falta de recursos para seguimiento físico de los proyectos</t>
  </si>
  <si>
    <t>OAP - Comités para los fondos</t>
  </si>
  <si>
    <t>1. Decisiones administrativas y estratégicas de la alta dirección.
2. Desconocimiento de las competencias de la entidad</t>
  </si>
  <si>
    <t>OAP - Comités para los fondos - TICs</t>
  </si>
  <si>
    <t>1. Fallas en la priorización de la emisión de conceptos técnicos de evaluación y seguimiento de proyectos
2.Controles inadecuados para el seguimiento de las actividades transversales al proceso.
3. Debilidad en la aplicación de los lineamientos dados para la generación de los conceptos.
4. Ausencia de alertas que permitan medir el tiempo de la emisión de conceptos
5. Baja participación en el proceso de los ejecutores de los proyectos.</t>
  </si>
  <si>
    <t>Solicitar a los procesos de MINAMBIENTE el cargue del total de las acciones abiertas a la fecha en el módulo del MADSIGestión</t>
  </si>
  <si>
    <t xml:space="preserve">Solicitar a los procesos la formulación y cargue de acciones de mejora en el módulo del MADSIGestión, frente a la autoevaluación de cada uno, resultado de indicadores, encuestas de percepción, productos no conformes, quejas y peticiones </t>
  </si>
  <si>
    <t>1. Debilidad en la identificación de cambios en requisitos legales y otros requisitos aplicables, necesidades y expectativas de las partes interesadas y análisis del contexto estratégico.
2. Fallas tecnológicas o perdida de información en el aplicativo MADSIGestion
3. Falta de claridad en la asignación de responsabilidad y autoridad  en los procedimiento del SIG</t>
  </si>
  <si>
    <t xml:space="preserve">
1. Falta de comunicación y realimentación de la información.
2. Desarticulación y debilidades en la gestión de la información en los procesos del Ministerio.
3. Desconocimiento de la metodología establecida por el Ministerio de Comunicaciones y Tecnologías (Mintió) para la implementación de la estrategia de TI (GEL/Digital).
</t>
  </si>
  <si>
    <t>Implementación de la estrategia de TI (GEL/Digital) al interior de Min ambiente 
Diagnóstico de Gobierno en línea F-E-GET-03
Implementación de la estrategia de Gobierno en Línea P-E-GET-01</t>
  </si>
  <si>
    <t>Memorandos solicitando la designación de enlaces
Formato Diagnóstico de Gobierno en línea F-E-GET-03 actualizado semestralmente
Actas de reunión tanto de Comité Institucional como de Gerencia con evidencia de la socialización</t>
  </si>
  <si>
    <t>1. Falta de consenso con los diferentes procesos del Ministerio para el diseño y la ejecución del plan estratégico de tecnologías de la información Institucional (PETI).
2. No asignación de recursos presupuestales.
3. Falta de comunicación y realimentación de la información por parte de los procesos internos</t>
  </si>
  <si>
    <t xml:space="preserve">
F-E-GET-04 Formato control de elaboración y actualización del PETI
F-E-GET-02 Guía para la actualización del PETI
</t>
  </si>
  <si>
    <t>MAPA DE RIESGOS INSTITUCIONAL</t>
  </si>
  <si>
    <r>
      <rPr>
        <b/>
        <sz val="10"/>
        <rFont val="Arial Narrow"/>
        <family val="2"/>
      </rPr>
      <t>Proceso:</t>
    </r>
    <r>
      <rPr>
        <sz val="10"/>
        <rFont val="Arial Narrow"/>
        <family val="2"/>
      </rPr>
      <t xml:space="preserve"> Sistema Integrado de Gestión </t>
    </r>
  </si>
  <si>
    <r>
      <rPr>
        <b/>
        <sz val="10"/>
        <rFont val="Arial Narrow"/>
        <family val="2"/>
      </rPr>
      <t>Versión:</t>
    </r>
    <r>
      <rPr>
        <sz val="10"/>
        <rFont val="Arial Narrow"/>
        <family val="2"/>
      </rPr>
      <t xml:space="preserve"> 2</t>
    </r>
  </si>
  <si>
    <r>
      <rPr>
        <b/>
        <sz val="10"/>
        <rFont val="Arial Narrow"/>
        <family val="2"/>
      </rPr>
      <t>Vigencia:</t>
    </r>
    <r>
      <rPr>
        <sz val="10"/>
        <rFont val="Arial Narrow"/>
        <family val="2"/>
      </rPr>
      <t xml:space="preserve"> 10/07/2018</t>
    </r>
  </si>
  <si>
    <t>1.Cambio de gobierno.
2.Cambio de destinación de recursos para el sector ambiente. 
3. Formulación de un diagnostico inadecuado del contexto.
4. Cambios de prioridades y direccionamiento estratégico
5. Rotación y disponibilidad de personal
6 . Limitada capacidad de armonización de las políticas  a nivel interno y externo.
7. Deficiente comunicación y/o articulación entre dependencias.
8. Incumplimiento a la agenda de formulación y seguimiento a las políticas. No contar con  sistemas de información, que brinden información actualizada, al sector ambiente.No contar con información disponible y actualizada al sector de ambiente.
9. Debilidad y desconocimiento de los procedimientos establecidos.</t>
  </si>
  <si>
    <t>Solicitar la sistematización del proceso de gestión de proyectos
Atender los requerimientos o solicitudes de la Oficina de TIC frente a la sistematización del proceso de gestión de proyectos</t>
  </si>
  <si>
    <t>Seguimiento a través del listado maestro de documentos.</t>
  </si>
  <si>
    <t xml:space="preserve">Verificación de los documentos cargados frente a los establecidos como activos de información </t>
  </si>
  <si>
    <t>Revisar, actualizar la caracterización y el procedimiento de negociación Inter.</t>
  </si>
  <si>
    <t>Socializar los   documentos del procedimiento y caracterización respectivos del proceso de NIC</t>
  </si>
  <si>
    <t>Recibir charlas que trasmitan la importancia de la información oficial de carácter privilegiado, y los valores de la función pública.</t>
  </si>
  <si>
    <t>Estrategia de divulgación para invitar a la comunidad a denunciar una acción o comportamiento indebido.</t>
  </si>
  <si>
    <t>Socialización de los procedimientos a los coordinadores</t>
  </si>
  <si>
    <t>Seguimiento a la aplicación de los procedimientos. (autoevaluación).</t>
  </si>
  <si>
    <t>Seguimiento a los indicadores de gestión.</t>
  </si>
  <si>
    <t>Elaboración y actualización constante de la agenda de formulación y seguimiento a las políticas.</t>
  </si>
  <si>
    <t>Taller virtual de los procedimientos</t>
  </si>
  <si>
    <t xml:space="preserve">Elaboración y actualización constante de la agenda de formulación y seguimiento a las políticas. 
</t>
  </si>
  <si>
    <t>Revisión  y/o actualización de los procedimientos de políticas.</t>
  </si>
  <si>
    <t>Jornada de sensibilización en valores y principios de gobierno,  con un direccionamiento en reducir y prevenir el riesgo de corrupción.</t>
  </si>
  <si>
    <t>Revisión  o Actualización de los procedimientos de instrumentos ambientales.</t>
  </si>
  <si>
    <t>Actualización de los  procedimientos del proceso INA con controles según corresponda.</t>
  </si>
  <si>
    <t>Racionalización de los tramites ambientales que son competencia de la entidad</t>
  </si>
  <si>
    <t>Sensibilización a los líderes de los procesos misionales encaminados a la prevención de los riesgos de corrupción en las dependencias.</t>
  </si>
  <si>
    <t>Capacitación a los servidores públicos responsables de la formulación de instrumentos ambientales para prevenir la materialización del riesgo.</t>
  </si>
  <si>
    <t>Actualización de la documentación del proceso.</t>
  </si>
  <si>
    <t>Socialización de los procedimientos y compromiso por la dirección o responsable del proceso.</t>
  </si>
  <si>
    <t>Actualización de los formatos (Incluir la evaluación de asistencias técnicas)</t>
  </si>
  <si>
    <t>Seguimiento a los indicadores de gestión,  tomando decisiones de mejora hacia la eficacia.</t>
  </si>
  <si>
    <t>Procedimientos identificados de mayor riesgos y actualizados, socializados a los responsables y participantes de los mismos, donde  se logre aumentar las personas participantes en los puntos de control, con el fin de tener transparencia de la información.</t>
  </si>
  <si>
    <t>Capacitar a lideres de proceso, supervisores de contrato y/o  jefes de  áreas misionales en  principios  y valores de gobierno en pro de crear  controles de seguimiento, del cumplimiento de las metas y desempeño del personal a cargo. 
Jornada de sensibilización de los servidores públicos con relación  a los riesgos de corrupción ética profesional y atención al usuario.</t>
  </si>
  <si>
    <t>Estrategia de divulgación para invitar a la comunidad a denunciar ante una acción o comportamiento indebido de un servidor publico.</t>
  </si>
  <si>
    <t>Implementación del modulo de PQRSD en el aplicativo de gestión documental.</t>
  </si>
  <si>
    <t>Socialización Protocolo de Servicio al Ciudadano</t>
  </si>
  <si>
    <t>Actualización de los procedimientos y formatos internos establecidos en el MADSIG</t>
  </si>
  <si>
    <t xml:space="preserve">Solicitar la inclusión en el Plan Institucional de Capacitación del MADS temáticas relacionadas con el mejoramiento del servicio al ciudadano  </t>
  </si>
  <si>
    <t>Fortalecer las competencias de los prestadores de servicios que atienden directamente a los ciudadanos. Call Center y UCGA</t>
  </si>
  <si>
    <t>Sensibilización para fortalecer la cultura y responsabilidad de servicio al ciudadano al interior del MADS (Respuesta al ciudadano).</t>
  </si>
  <si>
    <t>Diligenciamiento y revisión del Formato  "Control y Seguimiento de Procesos".  (F-A-DIS-01) 2. El área de trabajo cuenta con puerta y llave.</t>
  </si>
  <si>
    <t>Existe un canal de Backup configurado activo/pasivo (redundancia)
Clausulas de Colombia compra eficiente, contratos acuerdo marco (ANS)</t>
  </si>
  <si>
    <t>Se realiza Backup tanto de la información como de las maquinas virtuales en los que corren los sistemas de información
Ejecución de Procedimientos de backup, cintas, verificación de backups</t>
  </si>
  <si>
    <t>Para Firewall hay dos equipos en HA. A nivel de Core hay doble tarjeta para conectividad, existe un switch de backup y personal para el
Monitoreo y outsourcing de infraestructura.</t>
  </si>
  <si>
    <t>Mejorar aumentando los puntos de control en los procedimientos mas críticos revisando, con el fin de prevenir cualquier acto indebido que con lleve a un beneficio a terceros y socializar los procedimientos actualizados.</t>
  </si>
  <si>
    <t>Designar un funcionario para dar la inducción del cargo a ocupar, entre los cuales estarán: procedimientos, formatos, caracterización etc.,  en el evento de que ingrese un funcionario o contratista nuevo, o se cree o se  actualice un procedimiento, por medio de la socialización de los mismos.</t>
  </si>
  <si>
    <t>Solicitar a las dependencias de sistemas y TIC´S, para que las plataformas eSigna, mejoren de manera eficaz la entrega y recepción de la documentación de la entidad.</t>
  </si>
  <si>
    <t xml:space="preserve">Procedimieno establecido y articulado con  Talento Humano, Contabilidad, Tesorería y Presupuesto    y publicado en el MADSIG
Actas de seguimientos de reuniones de recobro de incapacidades entre los funcionarios encargados de Talento Humano, Contabilidad, Tesorería y Presupuesto    </t>
  </si>
  <si>
    <t>Evaluación de la satisfacción en los canales de atención</t>
  </si>
  <si>
    <t>protocolo de Atención al Ciudadano</t>
  </si>
  <si>
    <t>Comunicaciones internas a las dependencias solicitando la gestión a las PQRSD</t>
  </si>
  <si>
    <t>Estrategia jueves de SIGDMA.</t>
  </si>
  <si>
    <t>Procedimientos y formatos del proceso</t>
  </si>
  <si>
    <t>Protocolo de Atención al Ciudadano</t>
  </si>
  <si>
    <t>Promover y motivar a personal de la entidad  a denunciar  por medio de canales nuevos e internos de comunicación, de manera que se pueda mantener reservada y confidencial, la seguridad de la persona que denuncio y no valla a ser motivo de chivo expiatorio en su puesto de trabajo,  investigando los posibles actos indebidos, por personal especializado de la entidad.</t>
  </si>
  <si>
    <t>Realizar  talleres de conciencia de comportamientos de valores de gobierno.</t>
  </si>
  <si>
    <t xml:space="preserve">Aplicativo SIGDMA en funcionamiento y horas de consultoría para efectuar mejoras </t>
  </si>
  <si>
    <t>Diseñar en coordinación con el grupo de talento humano, un plan de capacitación por personal de talento humano, o control interno que comunique la responsabilidad y el riesgo que existe de corrupción y los valores necesarios que debe transmitir y que son inherentes a sus funciones en el trabajo y obedecen de tipo comportamental.</t>
  </si>
  <si>
    <t>Formato evaluación de la capacitación y asistencia técnica</t>
  </si>
  <si>
    <t xml:space="preserve">Procedimiento promoción y difusión de las políticas ambientales </t>
  </si>
  <si>
    <t>Procedimiento Acompañamiento en la implementación de políticas e instrumentos normativos de la gestión de desarrollo sostenible.</t>
  </si>
  <si>
    <t>Auditorias del proceso de Evaluación Independiente</t>
  </si>
  <si>
    <t>Normatividad vigente referente a instrumentos ambientales.</t>
  </si>
  <si>
    <t>Seguimiento a la aplicación de los procedimientos de formulación de instrumentos ambientales.</t>
  </si>
  <si>
    <t>Procedimientos de instrumentos  ambientales actualizados según corresponda.</t>
  </si>
  <si>
    <t>Etapa evaluación de instrumentos ambientales según aplique.</t>
  </si>
  <si>
    <t xml:space="preserve">Etapa de seguimiento a los instrumentos ambientales.
</t>
  </si>
  <si>
    <t xml:space="preserve">Etapa de implementación de instrumentos de tramites ambientales. </t>
  </si>
  <si>
    <t>Fortalecimiento mediante una jornada de capacitación técnica y de valores gubernamentales, en el proceso de formulación de políticas que este dirigido a ser eficaz en reducir y prevenir el riesgo de corrupción.</t>
  </si>
  <si>
    <t>Etapa de diseño y formulación de instrumentos ambientales.</t>
  </si>
  <si>
    <t>Procedimientos de Políticas publicas ambientales</t>
  </si>
  <si>
    <t xml:space="preserve">Procedimiento formulación y adopción de la política.
</t>
  </si>
  <si>
    <t xml:space="preserve">Procedimiento diagnóstico de la política.
</t>
  </si>
  <si>
    <t xml:space="preserve">
Procedimiento planeación de la política.
</t>
  </si>
  <si>
    <t>Promover y motivar a personal de la entidad  a denunciar  por medio de canales nuevos e internos de comunicación, de manera que se pueda mantener reservada y confidencial.</t>
  </si>
  <si>
    <t>Sensibilizar a los colaboradores de la identificación del riesgo de corrupción, los valores necesarios que debe transmitir y la importancia de la información de carácter oficial.</t>
  </si>
  <si>
    <t>Actualización de la caracterización del proceso de NIC</t>
  </si>
  <si>
    <t>Auditorias Internas</t>
  </si>
  <si>
    <t xml:space="preserve">Seguimiento a la documentación por parte de los responsables de los lideres y facilitadores de calidad en cada uno de los procesos </t>
  </si>
  <si>
    <t xml:space="preserve">Comunicación de las novedades de la documentación </t>
  </si>
  <si>
    <t>Seguimiento al cumplimiento de los planes de mejora</t>
  </si>
  <si>
    <t>Reporte de indicadores</t>
  </si>
  <si>
    <t>Ciclo de auditorias internas y de seguimiento por el ente certificador</t>
  </si>
  <si>
    <t>Revisión por la dirección en forma Anual</t>
  </si>
  <si>
    <t>Base de datos (Trazabilidad de los proyectos)</t>
  </si>
  <si>
    <t>Revisión de los proyectos y emisión de conceptos técnicos
Viabilización de proyecto por parte del DNP</t>
  </si>
  <si>
    <t>Seguimiento a la ejecución de los recursos por medio de informes técnico, administrativo y financiero
Seguimiento y control a través de los sistemas de información del DNP y Min Hacienda
Verificación en campo en algunos proyectos</t>
  </si>
  <si>
    <t>1. Incumplimiento normativo                 
2. Investigaciones disciplinarias                                
3. Pérdida de imagen                                      
4. Incumplimiento de metas                
5. Penalidad por baja ejecución presupuestal</t>
  </si>
  <si>
    <t>1. Incumplimiento normativo                 
2. Investigaciones disciplinarias                                
3. Pérdida de imagen                                      
4. Incumplimiento de metas                 
5. Penalidad por baja ejecución presupuestal</t>
  </si>
  <si>
    <t xml:space="preserve">1. Incumplimiento normativo                 
2. Investigaciones disciplinarias   
3. Pérdida de imagen                                      
4. Incumplimiento de metas   
5. No articulación de los proyectos de TI a nivel sectorial              </t>
  </si>
  <si>
    <t>1. Debilidad en los recursos tecnológicos utilizados por el proceso.
2. Aplicación indebida de los controles existentes para verificar que la información publicada sea la correcta.
3. Debilidad en el control de la información que se publica en las redes sociales
4. Debilidades en la coordinación con la alta dirección frente a los temas prioritarios a publicar por el proceso.</t>
  </si>
  <si>
    <t>1. Favorecimiento a un terceros 
2. Debilidades en el control de entrega de la información</t>
  </si>
  <si>
    <t xml:space="preserve">No poder elaborar los documentos de posición dentro de los parámetros de oportunidad y pertinencia requeridos para reflejar la posición del sector ambiental </t>
  </si>
  <si>
    <t>Uso indebido de información  para beneficio personal o de terceros.</t>
  </si>
  <si>
    <t>Políticas que no estén de acuerdo a las prioridades del país, compromisos internacionales y normativa vigente 
(Característica asociada: Pertinencia)</t>
  </si>
  <si>
    <t>1. Cambio de prioridades y direccionamiento estratégico.
2. Limitada capacidad de armonización de los instrumentos ambientales a nivel interno y externo.
3. Documentos desactualizados en el MADSIG relacionados con las áreas misionales.
4. Debilidad y desconocimiento de los procedimientos establecidos.
5. No tener una metodología adecuada de evaluación de la propuesta del  instrumento ambiental.
6.Debil  articulación entre dependencias para la formulación de los instrumentos ambientales.</t>
  </si>
  <si>
    <t>Instrumentos ambientales formulados que no sean coherentes con las políticas emitidas por el ministerio.</t>
  </si>
  <si>
    <t>Instrumentos ambientales formulados con intereses particulares.</t>
  </si>
  <si>
    <t>1. Débil estrategia en el desarrollo de la  planificación de las actividades de asistencia técnica evidenciado en el plan de acción de la entidad.
2. Distribución ineficaz de los recursos en el plan de acción.
3. Débil controles en herramientas de seguimiento a la Programación de las capacitaciones o asistencias técnicas programadas.
4. Bajos niveles de  coordinación, retrasos y duplicidad en el desarrollo de las actividades.
5. Formulación ineficaz de los programas de difusión y promoción de políticas e instrumentos ambientales.(económicos, normativos y técnicos)
6. Marchas, protestas y situaciones de orden público en los territorios.
7. Insuficiencia de recursos presupuestales y técnicos.</t>
  </si>
  <si>
    <t xml:space="preserve">Políticas e instrumentos ambientales emitidos por el ministerio que no cuentan con  una implementación y promoción adecuada, asociada a una falta de capacitación, acompañamiento o asistencia técnica.
(Característica asociada: Pertinencia
</t>
  </si>
  <si>
    <t>Suministro de información incompleta o inexacta que genera desviación o afectación en la implementación de políticas, e instrumentos emitidos por el ministerio, con beneficio a terceros e intereses particulares.</t>
  </si>
  <si>
    <t>1. Debilidad en  la divulgación del código de ética y valores institucionales por parte de los servidores públicos, vinculados al proceso.   
2. Controles insuficientes para hacer seguimiento al desarrollo de las actividades de capacitación y asistencia técnica por parte de los supervisores y o jefes de área. 
3. Manipulación de la información, que se le presenta al usuario al momento de hacer la solicitud de acompañamiento o asistencia técnica.</t>
  </si>
  <si>
    <t xml:space="preserve">1.  Investigaciones disciplinarias, penales y fiscales
2. Perdida de imagen
3. Incremento de quejas y peticiones
4. Reprocesos
</t>
  </si>
  <si>
    <t>1.Infraestructura insuficiente para atención de usuarios del sector ambiental
2. Crecimiento del grupo (obligaciones y colaboradores) 
3. Debilidades en la aplicación de los lineamientos existentes de atención al usuario</t>
  </si>
  <si>
    <t>1.  Investigaciones disciplinarias, penales y fiscales.
2. Perdida de imagen
3. Incremento de quejas y peticiones
4. Reprocesos</t>
  </si>
  <si>
    <t>1. Cultura institucional.
2. Dependencia de otras áreas.
3. Fallas en Sistemas tecnológicos internos y externos.
4. Desactualización en la Normativa.</t>
  </si>
  <si>
    <t>1. Demora en la gestión de las operaciones presupuestales en el Sistema SIIF II.
2. Inconsistencias en las Solicitudes de operaciones presupuestales.
3. Realizar operaciones presupuestales diferentes a las respectivas solicitudes.</t>
  </si>
  <si>
    <t>1. Restricciones Financieras.
2. Sanciones Fiscales, disciplinarias y económicas por los Entes de Control.</t>
  </si>
  <si>
    <t>1. Des financiación en Rubros o Proyectos de las Áreas.
2. Error en la gestión de la Cadena Presupuestal.</t>
  </si>
  <si>
    <t>1. Perdida de Documentación de cuentas por pagar.
2. Inconsistencia en el registro del Compromiso Presupuestal, Cuenta por Pagar, Obligación y Ordenes de Pago.
3. Debilidades en la aplicación de los lineamientos
4. Inconsistencias en la información de la nómina de funcionarios y pensionados</t>
  </si>
  <si>
    <t>1. Omisión o Pagos dobles.
2. Demora en Pago de Contratistas y Funcionarios.
3. Sanciones por omisión de pagos de Retenciones.</t>
  </si>
  <si>
    <t xml:space="preserve">1. Registrar los traslados entre libretas a las Corporaciones de recursos por inversión o funcionamiento a otras entidades diferentes a las solicitudes.  </t>
  </si>
  <si>
    <t>1. Reproceso.
2. Desfinanciación de los recursos en los Rubros o Proyectos de las Corporaciones.
3. Investigaciones disciplinarias y administrativas</t>
  </si>
  <si>
    <t xml:space="preserve">1. Inadecuada Clasificación de  los recaudos a persona (natural o jurídica).
2. Inadecuada Contabilización de deducciones a otra persona (natural o jurídica) reportada en las novedades.                                                     </t>
  </si>
  <si>
    <t>1. Pagos indebidos.
2. Error en la imputación y clasificación contable de los recursos.                                        
3. Error en la gestión de la Cadena Presupuestal.
4. Investigaciones disciplinarias y administrativas</t>
  </si>
  <si>
    <t>1. Incumplimiento de los lineamientos dados en la guía de ordenes de pago extensivo en el SIIF
2. Debilidades en el control de los reportes del SIIF</t>
  </si>
  <si>
    <t>1. Proceso contable 
2. Partidas conciliatorias.
3. Investigaciones disciplinarias y administrativas</t>
  </si>
  <si>
    <t>1. Debilidades de los aplicativos para la administración y controles adecuados para manejo de información
2. Espacios no apropiados para almacenamiento, custodia y conservación  de la Información en las áreas 
3. Debilidades en la implementación de políticas y lineamientos existentes de gestión documental
4. Falta de adopción e implementación de la TRD</t>
  </si>
  <si>
    <t>1. Dificultades  en Contratación dentro en los tiempos establecidos.</t>
  </si>
  <si>
    <t xml:space="preserve">1. No cobro de incapacidades </t>
  </si>
  <si>
    <t>1. Investigaciones disciplinarias
2. Detrimento Patrimonial
3. Insatisfacción del usuario</t>
  </si>
  <si>
    <t>1. Falta de entrega oportuna de la información o insumos requeridos por la OAJ para la defensa judicial de la entidad.
2. Falta de entrega oportuna de la información necesaria para la respuesta oportuna a las peticiones presentadas. 
3. Falta de entrega oportuna de insumos para la elaboración de los diferentes instrumentos normativos.
4. Alto volumen de trabajo.
5. Información técnica incompleta o errónea.
6. Indebida notificación, o notificación fuera de los tiempos establecidos por ley.</t>
  </si>
  <si>
    <t>1.Tràfico de influencias.
2.Omisión de procedimientos.</t>
  </si>
  <si>
    <t>1. Debilidades en la entrega de los documentos soportes
2. Cambios normativos en materia de contratación
3. Debilidades en la proyección y revisión de documentos asociados a los procesos contractuales 
4. Deficiencias en los pliegos de condiciones o términos de referencia por error o debilidades en la planificación.</t>
  </si>
  <si>
    <t>1. Incumplimiento normativo
2. Investigaciones disciplinarias, fiscales y penales
3. Incumplimiento de metas 
4. Pérdida de imagen 
5. Reprocesos administrativos</t>
  </si>
  <si>
    <t>1. Debilidades en los controles contractuales
2. Favorecimiento a un tercero</t>
  </si>
  <si>
    <t>1. Debilidades en los soportes de los informes, productos o entregables
2. Debilidades en la supervisión  de los contratos o convenios</t>
  </si>
  <si>
    <t>1. Ausencia o Disminución de personal para la atención y soporte tecnológico</t>
  </si>
  <si>
    <t>1. Sistemas de información sin servicio y/o usuarios sin acceso a las herramientas tecnológicas</t>
  </si>
  <si>
    <t>1. Falla lógica en los Sistemas de información (Software o Hardware)</t>
  </si>
  <si>
    <t>1. Entidad sin servicios tecnológicos</t>
  </si>
  <si>
    <t>1. Pérdida de información en los sistemas de información.</t>
  </si>
  <si>
    <t>1. Afectación de los diferentes procesos del Ministerio y posibles consecuencias legales</t>
  </si>
  <si>
    <t>1. Caída del canal de internet o servicios de red</t>
  </si>
  <si>
    <t xml:space="preserve">1. Diferentes servicios sin operación </t>
  </si>
  <si>
    <t>1. Acceso Externo o Interno no Autorizado</t>
  </si>
  <si>
    <t>1. Defacement, exposición de información no deseada, fallas en los sistemas de información por ataques informáticos</t>
  </si>
  <si>
    <t>1. Falla masiva del Centro de Computo por energía
2. Caída de Sistemas de información por fallas en la UPS actual debida a la mala configuración</t>
  </si>
  <si>
    <t>1. Fallas o afectación de dispositivos por Malware</t>
  </si>
  <si>
    <t>1. Secuestro de información, reprocesos de generación de información o procesos de recuperación de información</t>
  </si>
  <si>
    <t>1. Falta en la Capacidad para ofrecer servicios de infraestructura y ausencia de DMZ para proteger los servicios críticos (Correo)</t>
  </si>
  <si>
    <t>1. Infraestructura tecnológica limitada, servicios limitados, sobrecarga de dispositivos tecnológicos.</t>
  </si>
  <si>
    <t>1. Fuga de información por dispositivos móviles y medios removibles</t>
  </si>
  <si>
    <t>1. Manejo erróneo de información, información sin controles y salvaguardas suficientes</t>
  </si>
  <si>
    <t xml:space="preserve">
1. Incumplimiento normativo                 
2. Investigaciones disciplinarias                                3. Pérdida de imagen                                                      
4. Pérdida de la potestad sancionadora</t>
  </si>
  <si>
    <t xml:space="preserve">1. Incumplimiento normativo             
2. Nulidades.
3. Pérdida de la facultad para el decreto y práctica de pruebas.
4. Investigaciones disciplinarias  </t>
  </si>
  <si>
    <t xml:space="preserve">
1. Pérdida de imagen 
2. Reprocesos en la reconstrucción de expedientes
3. Pérdida de la potestad sancionadora.
4. Investigaciones disciplinarias.</t>
  </si>
  <si>
    <t xml:space="preserve">1. Limitación de presupuesto para el proceso
2. Baja capacidad instalada.
3. Debilidades en la priorización de temas objeto de evaluación
4. Desconocimiento de los procesos de alto impacto para el cumplimiento de los objetivos institucionales.
5. Desconocimiento de la normativa vigente </t>
  </si>
  <si>
    <t>Uso de la información para beneficio de un tercero</t>
  </si>
  <si>
    <t>Incumplimiento del Plan de Auditorias</t>
  </si>
  <si>
    <t>Debido a …</t>
  </si>
  <si>
    <t xml:space="preserve">1. No cumplimiento de metas y objetivos
2. Investigaciones disciplinarias y fiscales
3. Recortes presupuestales por baja ejecución
4. Perdida de recursos que impiden el cumplimiento de las metas del plan </t>
  </si>
  <si>
    <t xml:space="preserve">1. Incumplimiento en el proceso de verificación de requisitos para el nombramiento de los servidores públicos </t>
  </si>
  <si>
    <t xml:space="preserve">                                                                                                                                                                          
1. Pérdida de credibilidad de la institución y deterioro de la imagen de la entidad.
2. Desinformación y falta de conocimiento sobre los lineamientos de las políticas e instrumentos formulados.
3. Información insuficiente para evaluar la percepción (en los territorios) de las capacitaciones, acompañamientos o asistencias técnicas.
4. Implementación y promoción  incompleta en el territorio nacional.
5. No dar cumplimiento a objetivos y metas propuestas. 
6. No cumplir con los  objetivos debido a la limitación presupuestal.</t>
  </si>
  <si>
    <t>1. Deterioro de los recursos naturales.
2. Procesos administrativos, disciplinarios, legales y penales.
3. Insatisfacción del cliente y/o partes interesadas. 
4.  Beneficio a particulares en los instrumentos ambientales formulados de forma parcializada.
5. Favorecimiento a terceros.   
6. Reprocesos en la emisión de actos administrativos aclaratorios y demoras en respuestas a otros solicitantes.
7. Afectación de la imagen institucional.
8. Detrimento patrimonial del erario público..</t>
  </si>
  <si>
    <t>1. Los instrumentos formulados no responden a las necesidades de las partes interesadas.
2. Pérdida de recursos.                                                                       
3. Pérdida de credibilidad y/o legitimidad de la institución
4. Inaplicabilidad en la implementación de los instrumentos.
5. Información insuficiente para evaluar el seguimiento; y determinar los ajustes y acciones que se requieren.</t>
  </si>
  <si>
    <t>1. Favorecimiento a terceros
2. Uso indebido de recursos públicos
3. Incumplimiento legal y misional
4. Procesos administrativos, disciplinarios, legales y penales.
5. Afectación  de la imagen institucional.
6. Afectación a la comunidad, al ambiente.
7. Investigación por los entes de control y de nivel interno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</si>
</sst>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49">
    <font>
      <sz val="11"/>
      <color theme="1"/>
      <name val="Calibri"/>
      <family val="2"/>
    </font>
    <font>
      <sz val="11"/>
      <color indexed="8"/>
      <name val="Calibri"/>
      <family val="2"/>
    </font>
    <font>
      <sz val="10"/>
      <name val="Arial"/>
      <family val="2"/>
    </font>
    <font>
      <u val="single"/>
      <sz val="10"/>
      <color indexed="12"/>
      <name val="Arial"/>
      <family val="2"/>
    </font>
    <font>
      <b/>
      <sz val="10"/>
      <color indexed="8"/>
      <name val="Arial Narrow"/>
      <family val="2"/>
    </font>
    <font>
      <b/>
      <sz val="10"/>
      <color indexed="9"/>
      <name val="Arial Narrow"/>
      <family val="2"/>
    </font>
    <font>
      <sz val="10"/>
      <name val="Arial Narrow"/>
      <family val="2"/>
    </font>
    <font>
      <b/>
      <sz val="9"/>
      <name val="Tahoma"/>
      <family val="2"/>
    </font>
    <font>
      <sz val="9"/>
      <name val="Tahoma"/>
      <family val="2"/>
    </font>
    <font>
      <b/>
      <sz val="10"/>
      <name val="Arial Narrow"/>
      <family val="2"/>
    </font>
    <font>
      <strike/>
      <sz val="10"/>
      <name val="Arial Narrow"/>
      <family val="2"/>
    </font>
    <font>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b/>
      <sz val="10"/>
      <color theme="0"/>
      <name val="Arial Narrow"/>
      <family val="2"/>
    </font>
    <font>
      <b/>
      <sz val="14"/>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3399"/>
        <bgColor indexed="64"/>
      </patternFill>
    </fill>
    <fill>
      <patternFill patternType="solid">
        <fgColor rgb="FFC7E6A4"/>
        <bgColor indexed="64"/>
      </patternFill>
    </fill>
    <fill>
      <patternFill patternType="solid">
        <fgColor rgb="FF368321"/>
        <bgColor indexed="64"/>
      </patternFill>
    </fill>
    <fill>
      <patternFill patternType="solid">
        <fgColor rgb="FF0070C0"/>
        <bgColor indexed="64"/>
      </patternFill>
    </fill>
    <fill>
      <patternFill patternType="solid">
        <fgColor rgb="FF7030A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style="medium"/>
      <right style="medium"/>
      <top/>
      <bottom/>
    </border>
    <border>
      <left style="medium"/>
      <right style="medium"/>
      <top/>
      <bottom style="mediu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border>
    <border>
      <left style="thin"/>
      <right style="thin"/>
      <top/>
      <bottom/>
    </border>
    <border>
      <left style="medium"/>
      <right style="medium"/>
      <top style="medium"/>
      <bottom style="medium"/>
    </border>
    <border>
      <left style="medium"/>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top>
        <color indexed="63"/>
      </top>
      <bottom style="medium"/>
    </border>
    <border>
      <left>
        <color indexed="63"/>
      </left>
      <right style="thin"/>
      <top style="medium"/>
      <bottom style="medium"/>
    </border>
    <border>
      <left/>
      <right style="thin"/>
      <top/>
      <bottom style="medium"/>
    </border>
    <border>
      <left>
        <color indexed="63"/>
      </left>
      <right style="thin"/>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63">
    <xf numFmtId="0" fontId="0" fillId="0" borderId="0" xfId="0" applyFont="1" applyAlignment="1">
      <alignment/>
    </xf>
    <xf numFmtId="0" fontId="6" fillId="0" borderId="10" xfId="0" applyFont="1" applyFill="1" applyBorder="1" applyAlignment="1" applyProtection="1">
      <alignment vertical="center" wrapText="1"/>
      <protection locked="0"/>
    </xf>
    <xf numFmtId="0" fontId="6" fillId="0" borderId="10" xfId="73"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17"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justify"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45" fillId="0" borderId="0" xfId="0" applyFont="1" applyAlignment="1">
      <alignment/>
    </xf>
    <xf numFmtId="0" fontId="45" fillId="0" borderId="10" xfId="0" applyFont="1" applyBorder="1" applyAlignment="1">
      <alignment horizontal="center"/>
    </xf>
    <xf numFmtId="0" fontId="45" fillId="0" borderId="0" xfId="0" applyFont="1" applyAlignment="1">
      <alignment horizontal="center"/>
    </xf>
    <xf numFmtId="0" fontId="6" fillId="33" borderId="10" xfId="73"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locked="0"/>
    </xf>
    <xf numFmtId="0" fontId="6" fillId="0" borderId="10" xfId="0" applyFont="1" applyFill="1" applyBorder="1" applyAlignment="1" applyProtection="1">
      <alignment horizontal="center" vertical="center" wrapText="1"/>
      <protection locked="0"/>
    </xf>
    <xf numFmtId="14" fontId="6" fillId="0" borderId="10" xfId="0" applyNumberFormat="1" applyFont="1" applyFill="1" applyBorder="1" applyAlignment="1" applyProtection="1">
      <alignment horizontal="center" vertical="center" wrapText="1"/>
      <protection locked="0"/>
    </xf>
    <xf numFmtId="0" fontId="6" fillId="0" borderId="11" xfId="73"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justify"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hidden="1" locked="0"/>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73" applyFont="1" applyFill="1" applyBorder="1" applyAlignment="1" applyProtection="1">
      <alignment horizontal="center" vertical="center" wrapText="1"/>
      <protection/>
    </xf>
    <xf numFmtId="14" fontId="6" fillId="0" borderId="10" xfId="73" applyNumberFormat="1" applyFont="1" applyFill="1" applyBorder="1" applyAlignment="1" applyProtection="1">
      <alignment horizontal="center" vertical="center" wrapText="1"/>
      <protection/>
    </xf>
    <xf numFmtId="0" fontId="6" fillId="0" borderId="10" xfId="73" applyFont="1" applyFill="1" applyBorder="1" applyAlignment="1" applyProtection="1">
      <alignment horizontal="center" vertical="center" wrapText="1"/>
      <protection locked="0"/>
    </xf>
    <xf numFmtId="0" fontId="6" fillId="0" borderId="10" xfId="73" applyFont="1" applyFill="1" applyBorder="1" applyAlignment="1" applyProtection="1">
      <alignment horizontal="center" vertical="center" wrapText="1"/>
      <protection hidden="1"/>
    </xf>
    <xf numFmtId="0" fontId="6" fillId="0" borderId="10" xfId="73" applyFont="1" applyFill="1" applyBorder="1" applyAlignment="1" applyProtection="1">
      <alignment horizontal="left" vertical="center" wrapText="1"/>
      <protection/>
    </xf>
    <xf numFmtId="0" fontId="4" fillId="34" borderId="12" xfId="73"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protection hidden="1" locked="0"/>
    </xf>
    <xf numFmtId="0" fontId="6" fillId="0" borderId="10" xfId="0" applyFont="1" applyFill="1" applyBorder="1" applyAlignment="1" applyProtection="1">
      <alignment horizontal="center" vertical="center" wrapText="1"/>
      <protection locked="0"/>
    </xf>
    <xf numFmtId="14"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justify" vertical="center" wrapText="1"/>
      <protection locked="0"/>
    </xf>
    <xf numFmtId="0" fontId="6" fillId="0" borderId="10" xfId="0" applyFont="1" applyFill="1" applyBorder="1" applyAlignment="1" applyProtection="1">
      <alignment horizontal="center" vertical="center" wrapText="1"/>
      <protection hidden="1"/>
    </xf>
    <xf numFmtId="0" fontId="46" fillId="35" borderId="13" xfId="73" applyFont="1" applyFill="1" applyBorder="1" applyAlignment="1" applyProtection="1">
      <alignment horizontal="center" vertical="center" wrapText="1"/>
      <protection/>
    </xf>
    <xf numFmtId="0" fontId="46" fillId="35" borderId="14" xfId="73" applyFont="1" applyFill="1" applyBorder="1" applyAlignment="1" applyProtection="1">
      <alignment horizontal="center" vertical="center" wrapText="1"/>
      <protection/>
    </xf>
    <xf numFmtId="0" fontId="46" fillId="35" borderId="15" xfId="73" applyFont="1" applyFill="1" applyBorder="1" applyAlignment="1" applyProtection="1">
      <alignment horizontal="center" vertical="center" wrapText="1"/>
      <protection/>
    </xf>
    <xf numFmtId="0" fontId="46" fillId="35" borderId="16" xfId="73" applyFont="1" applyFill="1" applyBorder="1" applyAlignment="1" applyProtection="1">
      <alignment horizontal="center" vertical="center" wrapText="1"/>
      <protection/>
    </xf>
    <xf numFmtId="0" fontId="46" fillId="35" borderId="17" xfId="73" applyFont="1" applyFill="1" applyBorder="1" applyAlignment="1" applyProtection="1">
      <alignment horizontal="center" vertical="center" wrapText="1"/>
      <protection/>
    </xf>
    <xf numFmtId="0" fontId="4" fillId="34" borderId="12" xfId="73" applyFont="1" applyFill="1" applyBorder="1" applyAlignment="1" applyProtection="1">
      <alignment horizontal="center" vertical="center" wrapText="1"/>
      <protection/>
    </xf>
    <xf numFmtId="0" fontId="4" fillId="34" borderId="18" xfId="73" applyFont="1" applyFill="1" applyBorder="1" applyAlignment="1" applyProtection="1">
      <alignment horizontal="center" vertical="center" wrapText="1"/>
      <protection/>
    </xf>
    <xf numFmtId="0" fontId="4" fillId="34" borderId="19" xfId="73" applyFont="1" applyFill="1" applyBorder="1" applyAlignment="1" applyProtection="1">
      <alignment horizontal="center" vertical="center" wrapText="1"/>
      <protection/>
    </xf>
    <xf numFmtId="0" fontId="4" fillId="34" borderId="15" xfId="73" applyFont="1" applyFill="1" applyBorder="1" applyAlignment="1" applyProtection="1">
      <alignment horizontal="center" vertical="center" wrapText="1"/>
      <protection/>
    </xf>
    <xf numFmtId="0" fontId="4" fillId="34" borderId="17" xfId="73" applyFont="1" applyFill="1" applyBorder="1" applyAlignment="1" applyProtection="1">
      <alignment horizontal="center" vertical="center" wrapText="1"/>
      <protection/>
    </xf>
    <xf numFmtId="0" fontId="4" fillId="34" borderId="20" xfId="73" applyFont="1" applyFill="1" applyBorder="1" applyAlignment="1" applyProtection="1">
      <alignment horizontal="center" vertical="center" wrapText="1"/>
      <protection/>
    </xf>
    <xf numFmtId="0" fontId="4" fillId="34" borderId="13" xfId="73" applyFont="1" applyFill="1" applyBorder="1" applyAlignment="1" applyProtection="1">
      <alignment horizontal="center" vertical="center" wrapText="1"/>
      <protection/>
    </xf>
    <xf numFmtId="0" fontId="4" fillId="34" borderId="14" xfId="73" applyFont="1" applyFill="1" applyBorder="1" applyAlignment="1" applyProtection="1">
      <alignment horizontal="center" vertical="center" wrapText="1"/>
      <protection/>
    </xf>
    <xf numFmtId="0" fontId="4" fillId="34" borderId="21" xfId="73" applyFont="1" applyFill="1" applyBorder="1" applyAlignment="1" applyProtection="1">
      <alignment horizontal="center" vertical="center" wrapText="1"/>
      <protection/>
    </xf>
    <xf numFmtId="0" fontId="4" fillId="34" borderId="22" xfId="73" applyFont="1" applyFill="1" applyBorder="1" applyAlignment="1" applyProtection="1">
      <alignment horizontal="center" vertical="center" wrapText="1"/>
      <protection/>
    </xf>
    <xf numFmtId="0" fontId="4" fillId="34" borderId="23" xfId="73" applyFont="1" applyFill="1" applyBorder="1" applyAlignment="1" applyProtection="1">
      <alignment horizontal="center" vertical="center" wrapText="1"/>
      <protection/>
    </xf>
    <xf numFmtId="0" fontId="4" fillId="34" borderId="24" xfId="73" applyFont="1" applyFill="1" applyBorder="1" applyAlignment="1" applyProtection="1">
      <alignment horizontal="center" vertical="center" wrapText="1"/>
      <protection/>
    </xf>
    <xf numFmtId="0" fontId="6" fillId="0" borderId="10" xfId="73" applyFont="1" applyFill="1" applyBorder="1" applyAlignment="1" applyProtection="1">
      <alignment horizontal="center" vertical="center" wrapText="1"/>
      <protection hidden="1"/>
    </xf>
    <xf numFmtId="0" fontId="6" fillId="0" borderId="10" xfId="73" applyFont="1" applyFill="1" applyBorder="1" applyAlignment="1" applyProtection="1">
      <alignment horizontal="left" vertical="center" wrapText="1"/>
      <protection/>
    </xf>
    <xf numFmtId="0" fontId="6" fillId="0" borderId="10" xfId="73" applyFont="1" applyFill="1" applyBorder="1" applyAlignment="1" applyProtection="1">
      <alignment horizontal="center" vertical="center" wrapText="1"/>
      <protection locked="0"/>
    </xf>
    <xf numFmtId="0" fontId="6" fillId="0" borderId="10" xfId="73" applyFont="1" applyFill="1" applyBorder="1" applyAlignment="1" applyProtection="1">
      <alignment horizontal="center" vertical="center" wrapText="1"/>
      <protection/>
    </xf>
    <xf numFmtId="14" fontId="6" fillId="0" borderId="10" xfId="73"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xf>
    <xf numFmtId="1" fontId="6" fillId="0" borderId="10" xfId="0" applyNumberFormat="1" applyFont="1" applyFill="1" applyBorder="1" applyAlignment="1" applyProtection="1">
      <alignment horizontal="center" vertical="center" wrapText="1"/>
      <protection hidden="1"/>
    </xf>
    <xf numFmtId="0" fontId="6" fillId="0" borderId="10" xfId="0"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xf>
    <xf numFmtId="1" fontId="6" fillId="0" borderId="10" xfId="0" applyNumberFormat="1" applyFont="1" applyFill="1" applyBorder="1" applyAlignment="1">
      <alignment horizontal="center" vertical="center" wrapText="1"/>
    </xf>
    <xf numFmtId="0" fontId="6" fillId="0" borderId="25" xfId="73" applyFont="1" applyFill="1" applyBorder="1" applyAlignment="1" applyProtection="1">
      <alignment horizontal="center" vertical="center" wrapText="1"/>
      <protection hidden="1"/>
    </xf>
    <xf numFmtId="0" fontId="6" fillId="0" borderId="11" xfId="73"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hidden="1"/>
    </xf>
    <xf numFmtId="0" fontId="6" fillId="33" borderId="25" xfId="0" applyFont="1" applyFill="1" applyBorder="1" applyAlignment="1" applyProtection="1">
      <alignment horizontal="center" vertical="center" wrapText="1"/>
      <protection hidden="1"/>
    </xf>
    <xf numFmtId="0" fontId="6" fillId="33" borderId="26" xfId="0" applyFont="1" applyFill="1" applyBorder="1" applyAlignment="1" applyProtection="1">
      <alignment horizontal="center" vertical="center" wrapText="1"/>
      <protection hidden="1"/>
    </xf>
    <xf numFmtId="0" fontId="6" fillId="33" borderId="1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45" fillId="0" borderId="0" xfId="0" applyFont="1" applyFill="1" applyAlignment="1">
      <alignment/>
    </xf>
    <xf numFmtId="0" fontId="6" fillId="0" borderId="11" xfId="73" applyFont="1" applyFill="1" applyBorder="1" applyAlignment="1" applyProtection="1">
      <alignment horizontal="left" vertical="center" wrapText="1"/>
      <protection/>
    </xf>
    <xf numFmtId="0" fontId="6" fillId="0" borderId="11" xfId="73"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hidden="1"/>
    </xf>
    <xf numFmtId="14" fontId="6" fillId="0" borderId="11" xfId="73" applyNumberFormat="1" applyFont="1" applyFill="1" applyBorder="1" applyAlignment="1" applyProtection="1">
      <alignment horizontal="center" vertical="center" wrapText="1"/>
      <protection/>
    </xf>
    <xf numFmtId="0" fontId="4" fillId="34" borderId="27" xfId="73" applyFont="1" applyFill="1" applyBorder="1" applyAlignment="1" applyProtection="1">
      <alignment horizontal="center" vertical="center" wrapText="1"/>
      <protection/>
    </xf>
    <xf numFmtId="0" fontId="4" fillId="34" borderId="28" xfId="73" applyFont="1" applyFill="1" applyBorder="1" applyAlignment="1" applyProtection="1">
      <alignment horizontal="center" vertical="center" wrapText="1"/>
      <protection/>
    </xf>
    <xf numFmtId="0" fontId="45" fillId="0" borderId="10" xfId="0" applyFont="1" applyFill="1" applyBorder="1" applyAlignment="1">
      <alignment horizontal="center"/>
    </xf>
    <xf numFmtId="0" fontId="45" fillId="0" borderId="0" xfId="0" applyFont="1" applyFill="1" applyAlignment="1">
      <alignment horizontal="center"/>
    </xf>
    <xf numFmtId="0" fontId="6" fillId="2" borderId="11" xfId="73" applyFont="1" applyFill="1" applyBorder="1" applyAlignment="1" applyProtection="1">
      <alignment horizontal="center" vertical="center" wrapText="1"/>
      <protection locked="0"/>
    </xf>
    <xf numFmtId="0" fontId="6" fillId="2" borderId="10" xfId="73" applyFont="1" applyFill="1" applyBorder="1" applyAlignment="1" applyProtection="1">
      <alignment horizontal="center" vertical="center" wrapText="1"/>
      <protection locked="0"/>
    </xf>
    <xf numFmtId="0" fontId="6" fillId="2" borderId="10" xfId="73"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0" borderId="10" xfId="0" applyFont="1" applyFill="1" applyBorder="1" applyAlignment="1">
      <alignment horizontal="left"/>
    </xf>
    <xf numFmtId="0" fontId="6" fillId="0" borderId="10" xfId="0" applyFont="1" applyFill="1" applyBorder="1" applyAlignment="1">
      <alignment horizontal="center"/>
    </xf>
    <xf numFmtId="14" fontId="6" fillId="0" borderId="10" xfId="0" applyNumberFormat="1" applyFont="1" applyFill="1" applyBorder="1" applyAlignment="1">
      <alignment horizontal="center" vertical="center" wrapText="1"/>
    </xf>
    <xf numFmtId="14" fontId="6" fillId="0" borderId="25" xfId="0" applyNumberFormat="1" applyFont="1" applyFill="1" applyBorder="1" applyAlignment="1" applyProtection="1">
      <alignment horizontal="center" vertical="center" wrapText="1"/>
      <protection locked="0"/>
    </xf>
    <xf numFmtId="14" fontId="6" fillId="0" borderId="26" xfId="0" applyNumberFormat="1" applyFont="1" applyFill="1" applyBorder="1" applyAlignment="1" applyProtection="1">
      <alignment horizontal="center" vertical="center" wrapText="1"/>
      <protection locked="0"/>
    </xf>
    <xf numFmtId="14" fontId="6" fillId="0" borderId="11" xfId="0" applyNumberFormat="1" applyFont="1" applyFill="1" applyBorder="1" applyAlignment="1" applyProtection="1">
      <alignment horizontal="center" vertical="center" wrapText="1"/>
      <protection locked="0"/>
    </xf>
    <xf numFmtId="0" fontId="6" fillId="0" borderId="11" xfId="73" applyFont="1" applyFill="1" applyBorder="1" applyAlignment="1" applyProtection="1">
      <alignment horizontal="center" vertical="center" wrapText="1"/>
      <protection/>
    </xf>
    <xf numFmtId="0" fontId="6" fillId="0" borderId="11" xfId="73" applyFont="1" applyFill="1" applyBorder="1" applyAlignment="1" applyProtection="1">
      <alignment horizontal="justify" vertical="center" wrapText="1"/>
      <protection/>
    </xf>
    <xf numFmtId="0" fontId="6" fillId="0" borderId="10" xfId="73" applyFont="1" applyFill="1" applyBorder="1" applyAlignment="1" applyProtection="1">
      <alignment horizontal="justify" vertical="center" wrapText="1"/>
      <protection/>
    </xf>
    <xf numFmtId="0" fontId="6" fillId="0" borderId="10" xfId="73" applyFont="1" applyFill="1" applyBorder="1" applyAlignment="1" applyProtection="1">
      <alignment horizontal="justify" vertical="center" wrapText="1"/>
      <protection/>
    </xf>
    <xf numFmtId="0" fontId="6" fillId="0" borderId="10" xfId="0" applyFont="1" applyFill="1" applyBorder="1" applyAlignment="1">
      <alignment horizontal="justify" vertical="top" wrapText="1"/>
    </xf>
    <xf numFmtId="0" fontId="6" fillId="0" borderId="10" xfId="0" applyFont="1" applyFill="1" applyBorder="1" applyAlignment="1" applyProtection="1">
      <alignment horizontal="justify" vertical="top" wrapText="1"/>
      <protection locked="0"/>
    </xf>
    <xf numFmtId="0" fontId="6" fillId="0" borderId="25"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14" fontId="9" fillId="24" borderId="10" xfId="0" applyNumberFormat="1" applyFont="1" applyFill="1" applyBorder="1" applyAlignment="1" applyProtection="1">
      <alignment horizontal="left" vertical="center" wrapText="1"/>
      <protection locked="0"/>
    </xf>
    <xf numFmtId="0" fontId="9" fillId="24" borderId="10" xfId="0" applyFont="1" applyFill="1" applyBorder="1" applyAlignment="1" applyProtection="1">
      <alignment horizontal="left" vertical="center" wrapText="1"/>
      <protection locked="0"/>
    </xf>
    <xf numFmtId="0" fontId="6" fillId="24" borderId="10" xfId="0" applyFont="1" applyFill="1" applyBorder="1" applyAlignment="1" applyProtection="1">
      <alignment horizontal="left" vertical="center" wrapText="1"/>
      <protection locked="0"/>
    </xf>
    <xf numFmtId="0" fontId="6" fillId="0" borderId="11" xfId="73" applyFont="1" applyFill="1" applyBorder="1" applyAlignment="1" applyProtection="1">
      <alignment horizontal="justify" vertical="center" wrapText="1"/>
      <protection locked="0"/>
    </xf>
    <xf numFmtId="0" fontId="6" fillId="0" borderId="10" xfId="73" applyFont="1" applyFill="1" applyBorder="1" applyAlignment="1" applyProtection="1">
      <alignment horizontal="justify" vertical="center" wrapText="1"/>
      <protection locked="0"/>
    </xf>
    <xf numFmtId="0" fontId="6" fillId="0" borderId="10" xfId="73" applyFont="1" applyFill="1" applyBorder="1" applyAlignment="1" applyProtection="1">
      <alignment horizontal="justify" vertical="center" wrapText="1"/>
      <protection locked="0"/>
    </xf>
    <xf numFmtId="0" fontId="6" fillId="0" borderId="10" xfId="0" applyFont="1" applyFill="1" applyBorder="1" applyAlignment="1">
      <alignment horizontal="justify" vertical="center" wrapText="1"/>
    </xf>
    <xf numFmtId="0" fontId="46" fillId="36" borderId="10" xfId="73" applyFont="1" applyFill="1" applyBorder="1" applyAlignment="1" applyProtection="1">
      <alignment horizontal="left" vertical="center" wrapText="1"/>
      <protection/>
    </xf>
    <xf numFmtId="0" fontId="46" fillId="36" borderId="10" xfId="73" applyFont="1" applyFill="1" applyBorder="1" applyAlignment="1" applyProtection="1">
      <alignment horizontal="left" vertical="center" wrapText="1"/>
      <protection/>
    </xf>
    <xf numFmtId="0" fontId="46" fillId="36" borderId="10" xfId="0" applyFont="1" applyFill="1" applyBorder="1" applyAlignment="1" applyProtection="1">
      <alignment horizontal="left" vertical="center" wrapText="1"/>
      <protection/>
    </xf>
    <xf numFmtId="0" fontId="46" fillId="36" borderId="10" xfId="0" applyFont="1" applyFill="1" applyBorder="1" applyAlignment="1" applyProtection="1">
      <alignment horizontal="left" vertical="center" wrapText="1"/>
      <protection/>
    </xf>
    <xf numFmtId="0" fontId="6" fillId="0" borderId="29" xfId="0" applyFont="1" applyFill="1" applyBorder="1" applyAlignment="1" applyProtection="1">
      <alignment horizontal="justify" vertical="center" wrapText="1"/>
      <protection locked="0"/>
    </xf>
    <xf numFmtId="0" fontId="46" fillId="35" borderId="10"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justify" vertical="center" wrapText="1"/>
      <protection/>
    </xf>
    <xf numFmtId="0" fontId="45" fillId="37" borderId="10" xfId="0" applyFont="1" applyFill="1" applyBorder="1" applyAlignment="1" applyProtection="1">
      <alignment horizontal="left" vertical="center" wrapText="1"/>
      <protection locked="0"/>
    </xf>
    <xf numFmtId="0" fontId="9" fillId="24" borderId="10" xfId="0" applyFont="1" applyFill="1" applyBorder="1" applyAlignment="1" applyProtection="1">
      <alignment horizontal="left" vertical="center" wrapText="1"/>
      <protection locked="0"/>
    </xf>
    <xf numFmtId="0" fontId="6" fillId="24" borderId="10" xfId="0" applyFont="1" applyFill="1" applyBorder="1" applyAlignment="1" applyProtection="1">
      <alignment vertical="center" wrapText="1"/>
      <protection locked="0"/>
    </xf>
    <xf numFmtId="14" fontId="9" fillId="24" borderId="10" xfId="0" applyNumberFormat="1" applyFont="1" applyFill="1" applyBorder="1" applyAlignment="1" applyProtection="1">
      <alignment horizontal="left" vertical="center" wrapText="1"/>
      <protection locked="0"/>
    </xf>
    <xf numFmtId="0" fontId="46" fillId="36" borderId="11" xfId="73" applyFont="1" applyFill="1" applyBorder="1" applyAlignment="1" applyProtection="1">
      <alignment horizontal="left" vertical="center" wrapText="1"/>
      <protection/>
    </xf>
    <xf numFmtId="0" fontId="46" fillId="35" borderId="23" xfId="73" applyFont="1" applyFill="1" applyBorder="1" applyAlignment="1" applyProtection="1">
      <alignment horizontal="center" vertical="center" wrapText="1"/>
      <protection/>
    </xf>
    <xf numFmtId="0" fontId="46" fillId="35" borderId="0" xfId="73" applyFont="1" applyFill="1" applyBorder="1" applyAlignment="1" applyProtection="1">
      <alignment horizontal="center" vertical="center" wrapText="1"/>
      <protection/>
    </xf>
    <xf numFmtId="0" fontId="46" fillId="35" borderId="24" xfId="73" applyFont="1" applyFill="1" applyBorder="1" applyAlignment="1" applyProtection="1">
      <alignment horizontal="center" vertical="center" wrapText="1"/>
      <protection/>
    </xf>
    <xf numFmtId="0" fontId="6" fillId="0" borderId="30" xfId="56" applyFont="1" applyFill="1" applyBorder="1" applyAlignment="1" applyProtection="1">
      <alignment horizontal="center" vertical="center" wrapText="1"/>
      <protection/>
    </xf>
    <xf numFmtId="0" fontId="6" fillId="0" borderId="31" xfId="56" applyFont="1" applyFill="1" applyBorder="1" applyAlignment="1" applyProtection="1">
      <alignment horizontal="center" vertical="center" wrapText="1"/>
      <protection/>
    </xf>
    <xf numFmtId="0" fontId="47" fillId="0" borderId="31" xfId="56" applyFont="1" applyFill="1" applyBorder="1" applyAlignment="1" applyProtection="1">
      <alignment horizontal="center" vertical="center" wrapText="1"/>
      <protection/>
    </xf>
    <xf numFmtId="0" fontId="47" fillId="0" borderId="32" xfId="56" applyFont="1" applyFill="1" applyBorder="1" applyAlignment="1" applyProtection="1">
      <alignment horizontal="center" vertical="center" wrapText="1"/>
      <protection/>
    </xf>
    <xf numFmtId="0" fontId="6" fillId="0" borderId="33" xfId="56" applyFont="1" applyFill="1" applyBorder="1" applyAlignment="1" applyProtection="1">
      <alignment horizontal="center" vertical="center" wrapText="1"/>
      <protection/>
    </xf>
    <xf numFmtId="0" fontId="6" fillId="0" borderId="34" xfId="56" applyFont="1" applyFill="1" applyBorder="1" applyAlignment="1" applyProtection="1">
      <alignment horizontal="center" vertical="center" wrapText="1"/>
      <protection/>
    </xf>
    <xf numFmtId="0" fontId="47" fillId="0" borderId="34" xfId="56" applyFont="1" applyFill="1" applyBorder="1" applyAlignment="1" applyProtection="1">
      <alignment horizontal="center" vertical="center" wrapText="1"/>
      <protection/>
    </xf>
    <xf numFmtId="0" fontId="47" fillId="0" borderId="35" xfId="56" applyFont="1" applyFill="1" applyBorder="1" applyAlignment="1" applyProtection="1">
      <alignment horizontal="center" vertical="center" wrapText="1"/>
      <protection/>
    </xf>
    <xf numFmtId="0" fontId="6" fillId="0" borderId="36" xfId="56" applyFont="1" applyFill="1" applyBorder="1" applyAlignment="1" applyProtection="1">
      <alignment horizontal="center" vertical="center" wrapText="1"/>
      <protection/>
    </xf>
    <xf numFmtId="0" fontId="6" fillId="0" borderId="37" xfId="56" applyFont="1" applyFill="1" applyBorder="1" applyAlignment="1" applyProtection="1">
      <alignment horizontal="center" vertical="center" wrapText="1"/>
      <protection/>
    </xf>
    <xf numFmtId="0" fontId="6" fillId="38" borderId="37" xfId="73" applyFont="1" applyFill="1" applyBorder="1" applyAlignment="1" applyProtection="1">
      <alignment horizontal="center" vertical="center"/>
      <protection/>
    </xf>
    <xf numFmtId="0" fontId="6" fillId="38" borderId="38" xfId="73" applyFont="1" applyFill="1" applyBorder="1" applyAlignment="1" applyProtection="1">
      <alignment horizontal="center" vertical="center"/>
      <protection/>
    </xf>
    <xf numFmtId="0" fontId="47" fillId="0" borderId="30" xfId="56" applyFont="1" applyFill="1" applyBorder="1" applyAlignment="1" applyProtection="1">
      <alignment horizontal="center" vertical="center" wrapText="1"/>
      <protection/>
    </xf>
    <xf numFmtId="0" fontId="47" fillId="0" borderId="33" xfId="56" applyFont="1" applyFill="1" applyBorder="1" applyAlignment="1" applyProtection="1">
      <alignment horizontal="center" vertical="center" wrapText="1"/>
      <protection/>
    </xf>
    <xf numFmtId="0" fontId="6" fillId="34" borderId="39" xfId="56" applyFont="1" applyFill="1" applyBorder="1" applyAlignment="1" applyProtection="1">
      <alignment horizontal="center" vertical="center" wrapText="1"/>
      <protection/>
    </xf>
    <xf numFmtId="0" fontId="6" fillId="34" borderId="40" xfId="56" applyFont="1" applyFill="1" applyBorder="1" applyAlignment="1" applyProtection="1">
      <alignment horizontal="center" vertical="center" wrapText="1"/>
      <protection/>
    </xf>
    <xf numFmtId="0" fontId="47" fillId="35" borderId="37" xfId="56" applyFont="1" applyFill="1" applyBorder="1" applyAlignment="1" applyProtection="1">
      <alignment horizontal="center" vertical="center" wrapText="1"/>
      <protection/>
    </xf>
    <xf numFmtId="0" fontId="47" fillId="35" borderId="38" xfId="56" applyFont="1" applyFill="1" applyBorder="1" applyAlignment="1" applyProtection="1">
      <alignment horizontal="center" vertical="center" wrapText="1"/>
      <protection/>
    </xf>
    <xf numFmtId="0" fontId="47" fillId="35" borderId="41" xfId="56" applyFont="1" applyFill="1" applyBorder="1" applyAlignment="1" applyProtection="1">
      <alignment horizontal="center" vertical="center" wrapText="1"/>
      <protection/>
    </xf>
    <xf numFmtId="0" fontId="6" fillId="34" borderId="42" xfId="56" applyFont="1" applyFill="1" applyBorder="1" applyAlignment="1" applyProtection="1">
      <alignment horizontal="center" vertical="center" wrapText="1"/>
      <protection/>
    </xf>
    <xf numFmtId="0" fontId="6" fillId="0" borderId="32" xfId="56" applyFont="1" applyFill="1" applyBorder="1" applyAlignment="1" applyProtection="1">
      <alignment horizontal="center" vertical="center" wrapText="1"/>
      <protection/>
    </xf>
    <xf numFmtId="0" fontId="6" fillId="0" borderId="35" xfId="56" applyFont="1" applyFill="1" applyBorder="1" applyAlignment="1" applyProtection="1">
      <alignment horizontal="center" vertical="center" wrapText="1"/>
      <protection/>
    </xf>
    <xf numFmtId="0" fontId="6" fillId="0" borderId="43" xfId="73" applyFont="1" applyFill="1" applyBorder="1" applyAlignment="1" applyProtection="1">
      <alignment horizontal="justify" vertical="center" wrapText="1"/>
      <protection/>
    </xf>
    <xf numFmtId="0" fontId="6" fillId="0" borderId="29" xfId="73" applyFont="1" applyFill="1" applyBorder="1" applyAlignment="1" applyProtection="1">
      <alignment horizontal="justify" vertical="center" wrapText="1"/>
      <protection/>
    </xf>
    <xf numFmtId="0" fontId="6" fillId="0" borderId="29" xfId="73" applyFont="1" applyFill="1" applyBorder="1" applyAlignment="1" applyProtection="1">
      <alignment horizontal="justify" vertical="center" wrapText="1"/>
      <protection/>
    </xf>
    <xf numFmtId="0" fontId="6" fillId="0" borderId="29" xfId="0" applyFont="1" applyFill="1" applyBorder="1" applyAlignment="1" applyProtection="1">
      <alignment horizontal="justify" vertical="center" wrapText="1"/>
      <protection/>
    </xf>
    <xf numFmtId="0" fontId="6" fillId="0" borderId="29" xfId="0" applyFont="1" applyFill="1" applyBorder="1" applyAlignment="1" applyProtection="1">
      <alignment horizontal="justify" vertical="center" wrapText="1"/>
      <protection locked="0"/>
    </xf>
    <xf numFmtId="0" fontId="6" fillId="0" borderId="25" xfId="0" applyFont="1" applyFill="1" applyBorder="1" applyAlignment="1" applyProtection="1">
      <alignment horizontal="justify" vertical="center" wrapText="1"/>
      <protection locked="0"/>
    </xf>
    <xf numFmtId="0" fontId="6" fillId="0" borderId="11" xfId="0" applyFont="1" applyFill="1" applyBorder="1" applyAlignment="1" applyProtection="1">
      <alignment horizontal="justify" vertical="center" wrapText="1"/>
      <protection locked="0"/>
    </xf>
    <xf numFmtId="0" fontId="6" fillId="0" borderId="10" xfId="0" applyFont="1" applyFill="1" applyBorder="1" applyAlignment="1" applyProtection="1">
      <alignment horizontal="justify" vertical="center" wrapText="1"/>
      <protection hidden="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2 3" xfId="49"/>
    <cellStyle name="Euro 2 4" xfId="50"/>
    <cellStyle name="Euro 2 5" xfId="51"/>
    <cellStyle name="Euro 2 6" xfId="52"/>
    <cellStyle name="Euro 2 7" xfId="53"/>
    <cellStyle name="Euro 2 8" xfId="54"/>
    <cellStyle name="Euro 2 9" xfId="55"/>
    <cellStyle name="Hyperlink" xfId="56"/>
    <cellStyle name="Incorrecto" xfId="57"/>
    <cellStyle name="Comma" xfId="58"/>
    <cellStyle name="Comma [0]" xfId="59"/>
    <cellStyle name="Currency" xfId="60"/>
    <cellStyle name="Currency [0]" xfId="61"/>
    <cellStyle name="Neutral" xfId="62"/>
    <cellStyle name="Normal 2" xfId="63"/>
    <cellStyle name="Normal 2 2" xfId="64"/>
    <cellStyle name="Normal 2 2 2" xfId="65"/>
    <cellStyle name="Normal 2 2 3" xfId="66"/>
    <cellStyle name="Normal 2 2 4" xfId="67"/>
    <cellStyle name="Normal 2 2 5" xfId="68"/>
    <cellStyle name="Normal 2 2 6" xfId="69"/>
    <cellStyle name="Normal 2 2 7" xfId="70"/>
    <cellStyle name="Normal 2 2 8" xfId="71"/>
    <cellStyle name="Normal 2 2 9" xfId="72"/>
    <cellStyle name="Normal 3"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dxfs count="501">
    <dxf>
      <fill>
        <patternFill>
          <bgColor rgb="FF92D050"/>
        </patternFill>
      </fill>
    </dxf>
    <dxf>
      <fill>
        <patternFill>
          <bgColor rgb="FFFFC000"/>
        </patternFill>
      </fill>
    </dxf>
    <dxf>
      <fill>
        <patternFill>
          <bgColor theme="5"/>
        </patternFill>
      </fill>
    </dxf>
    <dxf>
      <fill>
        <patternFill>
          <bgColor rgb="FFFF0000"/>
        </patternFill>
      </fill>
    </dxf>
    <dxf>
      <font>
        <color auto="1"/>
      </font>
      <fill>
        <patternFill>
          <bgColor rgb="FF92D050"/>
        </patternFill>
      </fill>
    </dxf>
    <dxf>
      <fill>
        <patternFill>
          <bgColor rgb="FFFFC0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00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33CC33"/>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1266825</xdr:colOff>
      <xdr:row>0</xdr:row>
      <xdr:rowOff>104775</xdr:rowOff>
    </xdr:from>
    <xdr:to>
      <xdr:col>22</xdr:col>
      <xdr:colOff>200025</xdr:colOff>
      <xdr:row>1</xdr:row>
      <xdr:rowOff>466725</xdr:rowOff>
    </xdr:to>
    <xdr:pic>
      <xdr:nvPicPr>
        <xdr:cNvPr id="1" name="Imagen 1"/>
        <xdr:cNvPicPr preferRelativeResize="1">
          <a:picLocks noChangeAspect="1"/>
        </xdr:cNvPicPr>
      </xdr:nvPicPr>
      <xdr:blipFill>
        <a:blip r:embed="rId1"/>
        <a:stretch>
          <a:fillRect/>
        </a:stretch>
      </xdr:blipFill>
      <xdr:spPr>
        <a:xfrm>
          <a:off x="26993850" y="104775"/>
          <a:ext cx="20574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34"/>
  <sheetViews>
    <sheetView showGridLines="0" tabSelected="1" zoomScale="85" zoomScaleNormal="85" zoomScaleSheetLayoutView="85" zoomScalePageLayoutView="0" workbookViewId="0" topLeftCell="A1">
      <selection activeCell="D3" sqref="D3:S3"/>
    </sheetView>
  </sheetViews>
  <sheetFormatPr defaultColWidth="11.421875" defaultRowHeight="15"/>
  <cols>
    <col min="1" max="1" width="32.421875" style="11" customWidth="1"/>
    <col min="2" max="2" width="36.8515625" style="11" customWidth="1"/>
    <col min="3" max="3" width="38.28125" style="11" customWidth="1"/>
    <col min="4" max="4" width="37.28125" style="11" customWidth="1"/>
    <col min="5" max="5" width="19.00390625" style="11" customWidth="1"/>
    <col min="6" max="6" width="12.8515625" style="79" customWidth="1"/>
    <col min="7" max="7" width="15.28125" style="11" customWidth="1"/>
    <col min="8" max="8" width="12.8515625" style="79" customWidth="1"/>
    <col min="9" max="9" width="15.28125" style="11" customWidth="1"/>
    <col min="10" max="10" width="18.8515625" style="11" customWidth="1"/>
    <col min="11" max="11" width="26.421875" style="11" customWidth="1"/>
    <col min="12" max="12" width="18.8515625" style="11" customWidth="1"/>
    <col min="13" max="14" width="11.421875" style="11" customWidth="1"/>
    <col min="15" max="15" width="11.421875" style="79" customWidth="1"/>
    <col min="16" max="16" width="11.421875" style="11" customWidth="1"/>
    <col min="17" max="17" width="11.421875" style="79" customWidth="1"/>
    <col min="18" max="18" width="13.140625" style="11" customWidth="1"/>
    <col min="19" max="19" width="19.8515625" style="11" customWidth="1"/>
    <col min="20" max="20" width="11.421875" style="11" customWidth="1"/>
    <col min="21" max="21" width="29.8515625" style="11" customWidth="1"/>
    <col min="22" max="22" width="17.00390625" style="11" customWidth="1"/>
    <col min="23" max="23" width="13.28125" style="11" customWidth="1"/>
    <col min="24" max="24" width="23.8515625" style="11" customWidth="1"/>
  </cols>
  <sheetData>
    <row r="1" spans="1:24" ht="32.25" customHeight="1" thickBot="1">
      <c r="A1" s="133" t="s">
        <v>0</v>
      </c>
      <c r="B1" s="134"/>
      <c r="C1" s="153"/>
      <c r="D1" s="151" t="s">
        <v>399</v>
      </c>
      <c r="E1" s="149"/>
      <c r="F1" s="149"/>
      <c r="G1" s="149"/>
      <c r="H1" s="149"/>
      <c r="I1" s="149"/>
      <c r="J1" s="149"/>
      <c r="K1" s="149"/>
      <c r="L1" s="149"/>
      <c r="M1" s="149"/>
      <c r="N1" s="149"/>
      <c r="O1" s="149"/>
      <c r="P1" s="149"/>
      <c r="Q1" s="149"/>
      <c r="R1" s="149"/>
      <c r="S1" s="150"/>
      <c r="T1" s="145"/>
      <c r="U1" s="135"/>
      <c r="V1" s="135"/>
      <c r="W1" s="135"/>
      <c r="X1" s="136"/>
    </row>
    <row r="2" spans="1:24" ht="44.25" customHeight="1" thickBot="1">
      <c r="A2" s="137"/>
      <c r="B2" s="138"/>
      <c r="C2" s="154"/>
      <c r="D2" s="152" t="s">
        <v>400</v>
      </c>
      <c r="E2" s="147"/>
      <c r="F2" s="147"/>
      <c r="G2" s="147"/>
      <c r="H2" s="147"/>
      <c r="I2" s="147"/>
      <c r="J2" s="147"/>
      <c r="K2" s="147"/>
      <c r="L2" s="147"/>
      <c r="M2" s="147"/>
      <c r="N2" s="147"/>
      <c r="O2" s="147"/>
      <c r="P2" s="147"/>
      <c r="Q2" s="147"/>
      <c r="R2" s="147"/>
      <c r="S2" s="148"/>
      <c r="T2" s="146"/>
      <c r="U2" s="139"/>
      <c r="V2" s="139"/>
      <c r="W2" s="139"/>
      <c r="X2" s="140"/>
    </row>
    <row r="3" spans="1:24" ht="26.25" customHeight="1" thickBot="1">
      <c r="A3" s="141" t="s">
        <v>401</v>
      </c>
      <c r="B3" s="142"/>
      <c r="C3" s="142"/>
      <c r="D3" s="142" t="s">
        <v>402</v>
      </c>
      <c r="E3" s="142"/>
      <c r="F3" s="142"/>
      <c r="G3" s="142"/>
      <c r="H3" s="142"/>
      <c r="I3" s="142"/>
      <c r="J3" s="142"/>
      <c r="K3" s="142"/>
      <c r="L3" s="142"/>
      <c r="M3" s="142"/>
      <c r="N3" s="142"/>
      <c r="O3" s="142"/>
      <c r="P3" s="142"/>
      <c r="Q3" s="142"/>
      <c r="R3" s="142"/>
      <c r="S3" s="142"/>
      <c r="T3" s="143" t="s">
        <v>1</v>
      </c>
      <c r="U3" s="143"/>
      <c r="V3" s="143"/>
      <c r="W3" s="143"/>
      <c r="X3" s="144"/>
    </row>
    <row r="4" spans="1:24" ht="15.75" thickBot="1">
      <c r="A4" s="42" t="s">
        <v>2</v>
      </c>
      <c r="B4" s="44" t="s">
        <v>3</v>
      </c>
      <c r="C4" s="45"/>
      <c r="D4" s="45"/>
      <c r="E4" s="46"/>
      <c r="F4" s="44" t="s">
        <v>4</v>
      </c>
      <c r="G4" s="45"/>
      <c r="H4" s="45"/>
      <c r="I4" s="45"/>
      <c r="J4" s="46"/>
      <c r="K4" s="130" t="s">
        <v>5</v>
      </c>
      <c r="L4" s="131"/>
      <c r="M4" s="131"/>
      <c r="N4" s="132"/>
      <c r="O4" s="44" t="s">
        <v>6</v>
      </c>
      <c r="P4" s="45"/>
      <c r="Q4" s="45"/>
      <c r="R4" s="45"/>
      <c r="S4" s="46"/>
      <c r="T4" s="42" t="s">
        <v>7</v>
      </c>
      <c r="U4" s="130" t="s">
        <v>8</v>
      </c>
      <c r="V4" s="131"/>
      <c r="W4" s="131"/>
      <c r="X4" s="132"/>
    </row>
    <row r="5" spans="1:24" ht="26.25" thickBot="1">
      <c r="A5" s="42"/>
      <c r="B5" s="52" t="s">
        <v>9</v>
      </c>
      <c r="C5" s="52" t="s">
        <v>10</v>
      </c>
      <c r="D5" s="52" t="s">
        <v>11</v>
      </c>
      <c r="E5" s="52" t="s">
        <v>12</v>
      </c>
      <c r="F5" s="47" t="s">
        <v>13</v>
      </c>
      <c r="G5" s="48"/>
      <c r="H5" s="48"/>
      <c r="I5" s="49"/>
      <c r="J5" s="34" t="s">
        <v>14</v>
      </c>
      <c r="K5" s="44"/>
      <c r="L5" s="45"/>
      <c r="M5" s="45"/>
      <c r="N5" s="46"/>
      <c r="O5" s="47" t="s">
        <v>13</v>
      </c>
      <c r="P5" s="48"/>
      <c r="Q5" s="48"/>
      <c r="R5" s="49"/>
      <c r="S5" s="34" t="s">
        <v>14</v>
      </c>
      <c r="T5" s="42"/>
      <c r="U5" s="44"/>
      <c r="V5" s="45"/>
      <c r="W5" s="45"/>
      <c r="X5" s="46"/>
    </row>
    <row r="6" spans="1:24" ht="69.75" customHeight="1" thickBot="1">
      <c r="A6" s="42"/>
      <c r="B6" s="53"/>
      <c r="C6" s="53"/>
      <c r="D6" s="53"/>
      <c r="E6" s="53"/>
      <c r="F6" s="55" t="s">
        <v>15</v>
      </c>
      <c r="G6" s="56"/>
      <c r="H6" s="55" t="s">
        <v>16</v>
      </c>
      <c r="I6" s="56"/>
      <c r="J6" s="34" t="s">
        <v>17</v>
      </c>
      <c r="K6" s="47" t="s">
        <v>18</v>
      </c>
      <c r="L6" s="48"/>
      <c r="M6" s="48"/>
      <c r="N6" s="49"/>
      <c r="O6" s="57" t="s">
        <v>15</v>
      </c>
      <c r="P6" s="58"/>
      <c r="Q6" s="57" t="s">
        <v>16</v>
      </c>
      <c r="R6" s="58"/>
      <c r="S6" s="34" t="s">
        <v>17</v>
      </c>
      <c r="T6" s="42"/>
      <c r="U6" s="52" t="s">
        <v>19</v>
      </c>
      <c r="V6" s="52" t="s">
        <v>20</v>
      </c>
      <c r="W6" s="52" t="s">
        <v>21</v>
      </c>
      <c r="X6" s="52" t="s">
        <v>22</v>
      </c>
    </row>
    <row r="7" spans="1:24" ht="15.75" thickBot="1">
      <c r="A7" s="42"/>
      <c r="B7" s="54"/>
      <c r="C7" s="54"/>
      <c r="D7" s="54"/>
      <c r="E7" s="53"/>
      <c r="F7" s="50"/>
      <c r="G7" s="51"/>
      <c r="H7" s="50"/>
      <c r="I7" s="51"/>
      <c r="J7" s="52" t="s">
        <v>23</v>
      </c>
      <c r="K7" s="52" t="s">
        <v>24</v>
      </c>
      <c r="L7" s="52" t="s">
        <v>25</v>
      </c>
      <c r="M7" s="55" t="s">
        <v>26</v>
      </c>
      <c r="N7" s="56"/>
      <c r="O7" s="50"/>
      <c r="P7" s="51"/>
      <c r="Q7" s="50"/>
      <c r="R7" s="51"/>
      <c r="S7" s="52" t="s">
        <v>27</v>
      </c>
      <c r="T7" s="42"/>
      <c r="U7" s="53"/>
      <c r="V7" s="53"/>
      <c r="W7" s="53"/>
      <c r="X7" s="53"/>
    </row>
    <row r="8" spans="1:24" ht="49.5" customHeight="1" thickBot="1">
      <c r="A8" s="43"/>
      <c r="B8" s="84" t="s">
        <v>547</v>
      </c>
      <c r="C8" s="84" t="s">
        <v>28</v>
      </c>
      <c r="D8" s="84" t="s">
        <v>29</v>
      </c>
      <c r="E8" s="54"/>
      <c r="F8" s="84" t="s">
        <v>30</v>
      </c>
      <c r="G8" s="84" t="s">
        <v>31</v>
      </c>
      <c r="H8" s="84" t="s">
        <v>30</v>
      </c>
      <c r="I8" s="85" t="s">
        <v>31</v>
      </c>
      <c r="J8" s="54"/>
      <c r="K8" s="54"/>
      <c r="L8" s="54"/>
      <c r="M8" s="50"/>
      <c r="N8" s="51"/>
      <c r="O8" s="84" t="s">
        <v>30</v>
      </c>
      <c r="P8" s="84" t="s">
        <v>31</v>
      </c>
      <c r="Q8" s="85" t="s">
        <v>30</v>
      </c>
      <c r="R8" s="85" t="s">
        <v>31</v>
      </c>
      <c r="S8" s="54"/>
      <c r="T8" s="43"/>
      <c r="U8" s="54"/>
      <c r="V8" s="54"/>
      <c r="W8" s="54"/>
      <c r="X8" s="54"/>
    </row>
    <row r="9" spans="1:24" ht="194.25" customHeight="1">
      <c r="A9" s="129" t="s">
        <v>34</v>
      </c>
      <c r="B9" s="155" t="s">
        <v>386</v>
      </c>
      <c r="C9" s="104" t="s">
        <v>43</v>
      </c>
      <c r="D9" s="104" t="s">
        <v>548</v>
      </c>
      <c r="E9" s="81" t="s">
        <v>32</v>
      </c>
      <c r="F9" s="88">
        <v>3</v>
      </c>
      <c r="G9" s="82" t="str">
        <f>IF(F9="","",IF(F9=1,"RARO",IF(F9=2,"IMPROBABLE",IF(F9=3,"POSIBLE",IF(F9=4,"PROBABLE",IF(F9=5,"CASI SEGURO"))))))</f>
        <v>POSIBLE</v>
      </c>
      <c r="H9" s="88">
        <v>3</v>
      </c>
      <c r="I9" s="82" t="str">
        <f>IF(H9="","",IF(H9=1,"INSIGNIFICANTE",IF(H9=2,"MENOR",IF(H9=3,"MODERADO",IF(H9=4,"MAYOR",IF(H9=5,"CATASTRÓFICO"))))))</f>
        <v>MODERADO</v>
      </c>
      <c r="J9" s="82" t="str">
        <f>VLOOKUP(F9,$M$128:$R$133,H9+1,0)</f>
        <v>ALTA</v>
      </c>
      <c r="K9" s="114" t="s">
        <v>483</v>
      </c>
      <c r="L9" s="81" t="s">
        <v>36</v>
      </c>
      <c r="M9" s="81">
        <v>40</v>
      </c>
      <c r="N9" s="19">
        <v>40</v>
      </c>
      <c r="O9" s="88">
        <v>3</v>
      </c>
      <c r="P9" s="82" t="str">
        <f>VLOOKUP(O9,$G$129:$H$133,2,FALSE)</f>
        <v>POSIBLE</v>
      </c>
      <c r="Q9" s="88">
        <v>3</v>
      </c>
      <c r="R9" s="19" t="s">
        <v>33</v>
      </c>
      <c r="S9" s="19" t="str">
        <f>VLOOKUP(O9,$M$128:$R$133,Q9+1,0)</f>
        <v>ALTA</v>
      </c>
      <c r="T9" s="81" t="s">
        <v>41</v>
      </c>
      <c r="U9" s="104" t="s">
        <v>47</v>
      </c>
      <c r="V9" s="103" t="s">
        <v>387</v>
      </c>
      <c r="W9" s="83">
        <v>43646</v>
      </c>
      <c r="X9" s="80" t="s">
        <v>46</v>
      </c>
    </row>
    <row r="10" spans="1:24" ht="149.25" customHeight="1">
      <c r="A10" s="118" t="s">
        <v>34</v>
      </c>
      <c r="B10" s="156" t="s">
        <v>388</v>
      </c>
      <c r="C10" s="105" t="s">
        <v>38</v>
      </c>
      <c r="D10" s="105" t="s">
        <v>42</v>
      </c>
      <c r="E10" s="31" t="s">
        <v>39</v>
      </c>
      <c r="F10" s="89">
        <v>4</v>
      </c>
      <c r="G10" s="20" t="str">
        <f>IF(F10="","",IF(F10=1,"RARO",IF(F10=2,"IMPROBABLE",IF(F10=3,"POSIBLE",IF(F10=4,"PROBABLE",IF(F10=5,"CASI SEGURO"))))))</f>
        <v>PROBABLE</v>
      </c>
      <c r="H10" s="89">
        <v>4</v>
      </c>
      <c r="I10" s="20" t="str">
        <f>IF(H10="","",IF(H10=1,"INSIGNIFICANTE",IF(H10=2,"MENOR",IF(H10=3,"MODERADO",IF(H10=4,"MAYOR",IF(H10=5,"CATASTRÓFICO"))))))</f>
        <v>MAYOR</v>
      </c>
      <c r="J10" s="3" t="str">
        <f>VLOOKUP(F10,$M$128:$R$133,H10+1,0)</f>
        <v>EXTREMA</v>
      </c>
      <c r="K10" s="115" t="s">
        <v>482</v>
      </c>
      <c r="L10" s="31" t="s">
        <v>36</v>
      </c>
      <c r="M10" s="31">
        <v>40</v>
      </c>
      <c r="N10" s="32">
        <v>40</v>
      </c>
      <c r="O10" s="89">
        <v>4</v>
      </c>
      <c r="P10" s="32" t="s">
        <v>332</v>
      </c>
      <c r="Q10" s="89">
        <v>4</v>
      </c>
      <c r="R10" s="32" t="s">
        <v>37</v>
      </c>
      <c r="S10" s="32" t="str">
        <f>VLOOKUP(O10,$M$128:$R$133,Q10+1,0)</f>
        <v>EXTREMA</v>
      </c>
      <c r="T10" s="2" t="s">
        <v>41</v>
      </c>
      <c r="U10" s="105" t="s">
        <v>404</v>
      </c>
      <c r="V10" s="29" t="s">
        <v>389</v>
      </c>
      <c r="W10" s="30">
        <v>43465</v>
      </c>
      <c r="X10" s="33" t="s">
        <v>48</v>
      </c>
    </row>
    <row r="11" spans="1:24" ht="123" customHeight="1">
      <c r="A11" s="119" t="s">
        <v>34</v>
      </c>
      <c r="B11" s="157" t="s">
        <v>390</v>
      </c>
      <c r="C11" s="106" t="s">
        <v>49</v>
      </c>
      <c r="D11" s="106" t="s">
        <v>44</v>
      </c>
      <c r="E11" s="61" t="s">
        <v>35</v>
      </c>
      <c r="F11" s="90">
        <v>5</v>
      </c>
      <c r="G11" s="59" t="str">
        <f>IF(F11="","",IF(F11=1,"RARO",IF(F11=2,"IMPROBABLE",IF(F11=3,"POSIBLE",IF(F11=4,"PROBABLE",IF(F11=5,"CASI SEGURO"))))))</f>
        <v>CASI SEGURO</v>
      </c>
      <c r="H11" s="90">
        <v>3</v>
      </c>
      <c r="I11" s="59" t="str">
        <f>IF(H11="","",IF(H11=1,"INSIGNIFICANTE",IF(H11=2,"MENOR",IF(H11=3,"MODERADO",IF(H11=4,"MAYOR",IF(H11=5,"CATASTRÓFICO"))))))</f>
        <v>MODERADO</v>
      </c>
      <c r="J11" s="59" t="s">
        <v>326</v>
      </c>
      <c r="K11" s="116" t="s">
        <v>481</v>
      </c>
      <c r="L11" s="61" t="s">
        <v>36</v>
      </c>
      <c r="M11" s="59">
        <v>40</v>
      </c>
      <c r="N11" s="59">
        <v>40</v>
      </c>
      <c r="O11" s="90">
        <v>5</v>
      </c>
      <c r="P11" s="59" t="s">
        <v>40</v>
      </c>
      <c r="Q11" s="90">
        <v>3</v>
      </c>
      <c r="R11" s="59" t="s">
        <v>33</v>
      </c>
      <c r="S11" s="70" t="str">
        <f>VLOOKUP(O11,$M$128:$R$133,Q11+1,0)</f>
        <v>EXTREMA</v>
      </c>
      <c r="T11" s="61" t="s">
        <v>41</v>
      </c>
      <c r="U11" s="106" t="s">
        <v>404</v>
      </c>
      <c r="V11" s="62" t="s">
        <v>389</v>
      </c>
      <c r="W11" s="63">
        <v>43465</v>
      </c>
      <c r="X11" s="60" t="s">
        <v>48</v>
      </c>
    </row>
    <row r="12" spans="1:24" ht="218.25" customHeight="1">
      <c r="A12" s="119"/>
      <c r="B12" s="157"/>
      <c r="C12" s="106"/>
      <c r="D12" s="106"/>
      <c r="E12" s="61"/>
      <c r="F12" s="90"/>
      <c r="G12" s="59"/>
      <c r="H12" s="90"/>
      <c r="I12" s="59"/>
      <c r="J12" s="59"/>
      <c r="K12" s="116"/>
      <c r="L12" s="61"/>
      <c r="M12" s="59"/>
      <c r="N12" s="59"/>
      <c r="O12" s="90"/>
      <c r="P12" s="59"/>
      <c r="Q12" s="90"/>
      <c r="R12" s="59"/>
      <c r="S12" s="71"/>
      <c r="T12" s="61"/>
      <c r="U12" s="106"/>
      <c r="V12" s="62"/>
      <c r="W12" s="63"/>
      <c r="X12" s="60"/>
    </row>
    <row r="13" spans="1:24" ht="220.5" customHeight="1">
      <c r="A13" s="120" t="s">
        <v>61</v>
      </c>
      <c r="B13" s="124" t="s">
        <v>62</v>
      </c>
      <c r="C13" s="64" t="s">
        <v>51</v>
      </c>
      <c r="D13" s="64" t="s">
        <v>52</v>
      </c>
      <c r="E13" s="37" t="s">
        <v>35</v>
      </c>
      <c r="F13" s="91">
        <v>2</v>
      </c>
      <c r="G13" s="41" t="str">
        <f>IF(F13="","",IF(F13=1,"RARO",IF(F13=2,"IMPROBABLE",IF(F13=3,"POSIBLE",IF(F13=4,"PROBABLE",IF(F13=5,"CASI SEGURO"))))))</f>
        <v>IMPROBABLE</v>
      </c>
      <c r="H13" s="91">
        <v>4</v>
      </c>
      <c r="I13" s="41" t="str">
        <f>IF(H13="","",IF(H13=1,"INSIGNIFICANTE",IF(H13=2,"MENOR",IF(H13=3,"MODERADO",IF(H13=4,"MAYOR",IF(H13=5,"CATASTRÓFICO"))))))</f>
        <v>MAYOR</v>
      </c>
      <c r="J13" s="41" t="s">
        <v>327</v>
      </c>
      <c r="K13" s="16" t="s">
        <v>480</v>
      </c>
      <c r="L13" s="37" t="s">
        <v>36</v>
      </c>
      <c r="M13" s="17">
        <v>55</v>
      </c>
      <c r="N13" s="41">
        <f>(M13+M14+M15+M16)/4</f>
        <v>70</v>
      </c>
      <c r="O13" s="91">
        <v>1</v>
      </c>
      <c r="P13" s="41" t="str">
        <f>VLOOKUP(O13,G129:H133,2,FALSE)</f>
        <v>RARO</v>
      </c>
      <c r="Q13" s="91">
        <v>4</v>
      </c>
      <c r="R13" s="41" t="s">
        <v>37</v>
      </c>
      <c r="S13" s="41" t="str">
        <f>VLOOKUP(O13,$M$128:$R$133,Q13+1,0)</f>
        <v>ALTA</v>
      </c>
      <c r="T13" s="37" t="s">
        <v>41</v>
      </c>
      <c r="U13" s="16" t="s">
        <v>391</v>
      </c>
      <c r="V13" s="37" t="s">
        <v>50</v>
      </c>
      <c r="W13" s="38">
        <v>43465</v>
      </c>
      <c r="X13" s="22" t="s">
        <v>54</v>
      </c>
    </row>
    <row r="14" spans="1:24" ht="127.5">
      <c r="A14" s="120"/>
      <c r="B14" s="124"/>
      <c r="C14" s="64"/>
      <c r="D14" s="64"/>
      <c r="E14" s="37"/>
      <c r="F14" s="91"/>
      <c r="G14" s="41"/>
      <c r="H14" s="91"/>
      <c r="I14" s="41"/>
      <c r="J14" s="41"/>
      <c r="K14" s="16" t="s">
        <v>479</v>
      </c>
      <c r="L14" s="37"/>
      <c r="M14" s="20">
        <v>85</v>
      </c>
      <c r="N14" s="41"/>
      <c r="O14" s="91"/>
      <c r="P14" s="41"/>
      <c r="Q14" s="91"/>
      <c r="R14" s="41"/>
      <c r="S14" s="41"/>
      <c r="T14" s="37"/>
      <c r="U14" s="16" t="s">
        <v>392</v>
      </c>
      <c r="V14" s="37"/>
      <c r="W14" s="38"/>
      <c r="X14" s="22" t="s">
        <v>54</v>
      </c>
    </row>
    <row r="15" spans="1:24" ht="47.25" customHeight="1">
      <c r="A15" s="120"/>
      <c r="B15" s="124"/>
      <c r="C15" s="64"/>
      <c r="D15" s="64"/>
      <c r="E15" s="37"/>
      <c r="F15" s="91"/>
      <c r="G15" s="41"/>
      <c r="H15" s="91"/>
      <c r="I15" s="41"/>
      <c r="J15" s="41"/>
      <c r="K15" s="16" t="s">
        <v>478</v>
      </c>
      <c r="L15" s="37"/>
      <c r="M15" s="20">
        <v>55</v>
      </c>
      <c r="N15" s="41"/>
      <c r="O15" s="91"/>
      <c r="P15" s="41"/>
      <c r="Q15" s="91"/>
      <c r="R15" s="41"/>
      <c r="S15" s="41"/>
      <c r="T15" s="37"/>
      <c r="U15" s="40" t="s">
        <v>55</v>
      </c>
      <c r="V15" s="37"/>
      <c r="W15" s="38"/>
      <c r="X15" s="35" t="s">
        <v>56</v>
      </c>
    </row>
    <row r="16" spans="1:24" ht="38.25">
      <c r="A16" s="120"/>
      <c r="B16" s="124"/>
      <c r="C16" s="64"/>
      <c r="D16" s="64"/>
      <c r="E16" s="37"/>
      <c r="F16" s="91"/>
      <c r="G16" s="41"/>
      <c r="H16" s="91"/>
      <c r="I16" s="41"/>
      <c r="J16" s="41"/>
      <c r="K16" s="16" t="s">
        <v>477</v>
      </c>
      <c r="L16" s="37"/>
      <c r="M16" s="20">
        <v>85</v>
      </c>
      <c r="N16" s="41"/>
      <c r="O16" s="91"/>
      <c r="P16" s="41"/>
      <c r="Q16" s="91"/>
      <c r="R16" s="41"/>
      <c r="S16" s="41"/>
      <c r="T16" s="37"/>
      <c r="U16" s="40"/>
      <c r="V16" s="37"/>
      <c r="W16" s="38"/>
      <c r="X16" s="35"/>
    </row>
    <row r="17" spans="1:24" ht="51">
      <c r="A17" s="120" t="s">
        <v>61</v>
      </c>
      <c r="B17" s="124" t="s">
        <v>393</v>
      </c>
      <c r="C17" s="64" t="s">
        <v>57</v>
      </c>
      <c r="D17" s="40" t="s">
        <v>58</v>
      </c>
      <c r="E17" s="37" t="s">
        <v>32</v>
      </c>
      <c r="F17" s="91">
        <v>2</v>
      </c>
      <c r="G17" s="41" t="str">
        <f>IF(F17="","",IF(F17=1,"RARO",IF(F17=2,"IMPROBABLE",IF(F17=3,"POSIBLE",IF(F17=4,"PROBABLE",IF(F17=5,"CASI SEGURO"))))))</f>
        <v>IMPROBABLE</v>
      </c>
      <c r="H17" s="91">
        <v>3</v>
      </c>
      <c r="I17" s="41" t="str">
        <f>IF(H17="","",IF(H17=1,"INSIGNIFICANTE",IF(H17=2,"MENOR",IF(H17=3,"MODERADO",IF(H17=4,"MAYOR",IF(H17=5,"CATASTRÓFICO"))))))</f>
        <v>MODERADO</v>
      </c>
      <c r="J17" s="41" t="s">
        <v>270</v>
      </c>
      <c r="K17" s="23" t="s">
        <v>474</v>
      </c>
      <c r="L17" s="37" t="s">
        <v>36</v>
      </c>
      <c r="M17" s="20">
        <v>85</v>
      </c>
      <c r="N17" s="41">
        <f>(M17+M18+M19)/3</f>
        <v>80</v>
      </c>
      <c r="O17" s="91">
        <v>1</v>
      </c>
      <c r="P17" s="41" t="str">
        <f>VLOOKUP(O17,G129:H133,2,FALSE)</f>
        <v>RARO</v>
      </c>
      <c r="Q17" s="91">
        <v>3</v>
      </c>
      <c r="R17" s="41" t="str">
        <f>IF(Q17="","",IF(Q17=1,"INSIGNIFICANTE",IF(Q17=2,"MENOR",IF(Q17=3,"MODERADO",IF(Q17=4,"MAYOR",IF(Q17=5,"CATASTRÓFICO"))))))</f>
        <v>MODERADO</v>
      </c>
      <c r="S17" s="41" t="s">
        <v>270</v>
      </c>
      <c r="T17" s="37" t="s">
        <v>41</v>
      </c>
      <c r="U17" s="16" t="s">
        <v>405</v>
      </c>
      <c r="V17" s="37" t="s">
        <v>50</v>
      </c>
      <c r="W17" s="38">
        <v>43465</v>
      </c>
      <c r="X17" s="22" t="s">
        <v>59</v>
      </c>
    </row>
    <row r="18" spans="1:24" ht="76.5">
      <c r="A18" s="120"/>
      <c r="B18" s="124"/>
      <c r="C18" s="64"/>
      <c r="D18" s="40"/>
      <c r="E18" s="37"/>
      <c r="F18" s="91"/>
      <c r="G18" s="41"/>
      <c r="H18" s="91"/>
      <c r="I18" s="41"/>
      <c r="J18" s="41"/>
      <c r="K18" s="16" t="s">
        <v>475</v>
      </c>
      <c r="L18" s="37"/>
      <c r="M18" s="20">
        <v>65</v>
      </c>
      <c r="N18" s="41"/>
      <c r="O18" s="91"/>
      <c r="P18" s="41"/>
      <c r="Q18" s="91"/>
      <c r="R18" s="41"/>
      <c r="S18" s="41"/>
      <c r="T18" s="37"/>
      <c r="U18" s="40" t="s">
        <v>406</v>
      </c>
      <c r="V18" s="37"/>
      <c r="W18" s="38"/>
      <c r="X18" s="35" t="s">
        <v>60</v>
      </c>
    </row>
    <row r="19" spans="1:24" ht="43.5" customHeight="1">
      <c r="A19" s="120"/>
      <c r="B19" s="124"/>
      <c r="C19" s="64"/>
      <c r="D19" s="40"/>
      <c r="E19" s="37"/>
      <c r="F19" s="91"/>
      <c r="G19" s="41"/>
      <c r="H19" s="91"/>
      <c r="I19" s="41"/>
      <c r="J19" s="41"/>
      <c r="K19" s="16" t="s">
        <v>476</v>
      </c>
      <c r="L19" s="37"/>
      <c r="M19" s="20">
        <v>90</v>
      </c>
      <c r="N19" s="41"/>
      <c r="O19" s="91"/>
      <c r="P19" s="41"/>
      <c r="Q19" s="91"/>
      <c r="R19" s="41"/>
      <c r="S19" s="41"/>
      <c r="T19" s="37"/>
      <c r="U19" s="40"/>
      <c r="V19" s="37"/>
      <c r="W19" s="38"/>
      <c r="X19" s="35"/>
    </row>
    <row r="20" spans="1:24" ht="229.5">
      <c r="A20" s="121" t="s">
        <v>63</v>
      </c>
      <c r="B20" s="158" t="s">
        <v>394</v>
      </c>
      <c r="C20" s="23" t="s">
        <v>64</v>
      </c>
      <c r="D20" s="23" t="s">
        <v>484</v>
      </c>
      <c r="E20" s="24" t="s">
        <v>35</v>
      </c>
      <c r="F20" s="92">
        <v>2</v>
      </c>
      <c r="G20" s="24" t="str">
        <f>IF(F20="","",IF(F20=1,"RARO",IF(F20=2,"IMPROBABLE",IF(F20=3,"POSIBLE",IF(F20=4,"PROBABLE",IF(F20=5,"CASI SEGURO"))))))</f>
        <v>IMPROBABLE</v>
      </c>
      <c r="H20" s="92">
        <v>4</v>
      </c>
      <c r="I20" s="24" t="str">
        <f>IF(H20="","",IF(H20=1,"INSIGNIFICANTE",IF(H20=2,"MENOR",IF(H20=3,"MODERADO",IF(H20=4,"MAYOR",IF(H20=5,"CATASTRÓFICO"))))))</f>
        <v>MAYOR</v>
      </c>
      <c r="J20" s="3" t="str">
        <f>VLOOKUP(F20,$M$128:$R$133,H20+1,0)</f>
        <v>ALTA</v>
      </c>
      <c r="K20" s="23" t="s">
        <v>395</v>
      </c>
      <c r="L20" s="24" t="s">
        <v>36</v>
      </c>
      <c r="M20" s="24">
        <v>100</v>
      </c>
      <c r="N20" s="24">
        <v>100</v>
      </c>
      <c r="O20" s="92">
        <v>2</v>
      </c>
      <c r="P20" s="24" t="str">
        <f>VLOOKUP(O20,G129:H133,2,FALSE)</f>
        <v>IMPROBABLE</v>
      </c>
      <c r="Q20" s="92">
        <v>2</v>
      </c>
      <c r="R20" s="24" t="s">
        <v>198</v>
      </c>
      <c r="S20" s="32" t="str">
        <f>VLOOKUP(O20,$M$128:$R$133,Q20+1,0)</f>
        <v>BAJA</v>
      </c>
      <c r="T20" s="5" t="s">
        <v>65</v>
      </c>
      <c r="U20" s="23" t="s">
        <v>66</v>
      </c>
      <c r="V20" s="24" t="s">
        <v>67</v>
      </c>
      <c r="W20" s="6" t="s">
        <v>68</v>
      </c>
      <c r="X20" s="21" t="s">
        <v>396</v>
      </c>
    </row>
    <row r="21" spans="1:24" ht="127.5">
      <c r="A21" s="121" t="s">
        <v>63</v>
      </c>
      <c r="B21" s="158" t="s">
        <v>397</v>
      </c>
      <c r="C21" s="23" t="s">
        <v>69</v>
      </c>
      <c r="D21" s="23" t="s">
        <v>485</v>
      </c>
      <c r="E21" s="24" t="s">
        <v>35</v>
      </c>
      <c r="F21" s="92">
        <v>2</v>
      </c>
      <c r="G21" s="24" t="str">
        <f>IF(F21="","",IF(F21=1,"RARO",IF(F21=2,"IMPROBABLE",IF(F21=3,"POSIBLE",IF(F21=4,"PROBABLE",IF(F21=5,"CASI SEGURO"))))))</f>
        <v>IMPROBABLE</v>
      </c>
      <c r="H21" s="92">
        <v>4</v>
      </c>
      <c r="I21" s="24" t="str">
        <f>IF(H21="","",IF(H21=1,"INSIGNIFICANTE",IF(H21=2,"MENOR",IF(H21=3,"MODERADO",IF(H21=4,"MAYOR",IF(H21=5,"CATASTRÓFICO"))))))</f>
        <v>MAYOR</v>
      </c>
      <c r="J21" s="3" t="str">
        <f>VLOOKUP(F21,$M$128:$R$133,H21+1,0)</f>
        <v>ALTA</v>
      </c>
      <c r="K21" s="23" t="s">
        <v>398</v>
      </c>
      <c r="L21" s="24" t="s">
        <v>36</v>
      </c>
      <c r="M21" s="24">
        <v>100</v>
      </c>
      <c r="N21" s="24">
        <v>100</v>
      </c>
      <c r="O21" s="92">
        <v>2</v>
      </c>
      <c r="P21" s="24" t="str">
        <f>VLOOKUP(O21,G130:H134,2,FALSE)</f>
        <v>IMPROBABLE</v>
      </c>
      <c r="Q21" s="92">
        <v>2</v>
      </c>
      <c r="R21" s="24" t="str">
        <f>IF(Q21="","",IF(Q21=1,"INSIGNIFICANTE",IF(Q21=2,"MENOR",IF(Q21=3,"MODERADO",IF(Q21=4,"MAYOR",IF(Q21=5,"CATASTRÓFICO"))))))</f>
        <v>MENOR</v>
      </c>
      <c r="S21" s="32" t="str">
        <f>VLOOKUP(O21,$M$128:$R$133,Q21+1,0)</f>
        <v>BAJA</v>
      </c>
      <c r="T21" s="5" t="s">
        <v>70</v>
      </c>
      <c r="U21" s="23" t="s">
        <v>71</v>
      </c>
      <c r="V21" s="24" t="s">
        <v>72</v>
      </c>
      <c r="W21" s="6" t="s">
        <v>73</v>
      </c>
      <c r="X21" s="21" t="s">
        <v>74</v>
      </c>
    </row>
    <row r="22" spans="1:24" ht="127.5">
      <c r="A22" s="121" t="s">
        <v>63</v>
      </c>
      <c r="B22" s="158" t="s">
        <v>75</v>
      </c>
      <c r="C22" s="23" t="s">
        <v>76</v>
      </c>
      <c r="D22" s="23" t="s">
        <v>486</v>
      </c>
      <c r="E22" s="24" t="s">
        <v>35</v>
      </c>
      <c r="F22" s="92">
        <v>2</v>
      </c>
      <c r="G22" s="24" t="str">
        <f>IF(F22="","",IF(F22=1,"RARO",IF(F22=2,"IMPROBABLE",IF(F22=3,"POSIBLE",IF(F22=4,"PROBABLE",IF(F22=5,"CASI SEGURO"))))))</f>
        <v>IMPROBABLE</v>
      </c>
      <c r="H22" s="92">
        <v>4</v>
      </c>
      <c r="I22" s="24" t="str">
        <f>IF(H22="","",IF(H22=1,"INSIGNIFICANTE",IF(H22=2,"MENOR",IF(H22=3,"MODERADO",IF(H22=4,"MAYOR",IF(H22=5,"CATASTRÓFICO"))))))</f>
        <v>MAYOR</v>
      </c>
      <c r="J22" s="3" t="str">
        <f>VLOOKUP(F22,$M$128:$R$133,H22+1,0)</f>
        <v>ALTA</v>
      </c>
      <c r="K22" s="23" t="s">
        <v>77</v>
      </c>
      <c r="L22" s="24" t="s">
        <v>36</v>
      </c>
      <c r="M22" s="24">
        <v>75</v>
      </c>
      <c r="N22" s="24">
        <v>75</v>
      </c>
      <c r="O22" s="92">
        <v>2</v>
      </c>
      <c r="P22" s="24" t="s">
        <v>114</v>
      </c>
      <c r="Q22" s="92">
        <v>3</v>
      </c>
      <c r="R22" s="24" t="s">
        <v>33</v>
      </c>
      <c r="S22" s="32" t="str">
        <f>VLOOKUP(O22,$M$128:$R$133,Q22+1,0)</f>
        <v>MODERADA</v>
      </c>
      <c r="T22" s="5" t="s">
        <v>78</v>
      </c>
      <c r="U22" s="23" t="s">
        <v>79</v>
      </c>
      <c r="V22" s="24" t="s">
        <v>72</v>
      </c>
      <c r="W22" s="6" t="s">
        <v>73</v>
      </c>
      <c r="X22" s="21" t="s">
        <v>80</v>
      </c>
    </row>
    <row r="23" spans="1:24" ht="165.75">
      <c r="A23" s="121" t="s">
        <v>333</v>
      </c>
      <c r="B23" s="159" t="s">
        <v>487</v>
      </c>
      <c r="C23" s="16" t="s">
        <v>81</v>
      </c>
      <c r="D23" s="16" t="s">
        <v>82</v>
      </c>
      <c r="E23" s="17" t="s">
        <v>32</v>
      </c>
      <c r="F23" s="93">
        <v>3</v>
      </c>
      <c r="G23" s="20" t="str">
        <f>IF(F23="","",IF(F23=1,"RARO",IF(F23=2,"IMPROBABLE",IF(F23=3,"POSIBLE",IF(F23=4,"PROBABLE",IF(F23=5,"CASI SEGURO"))))))</f>
        <v>POSIBLE</v>
      </c>
      <c r="H23" s="93">
        <v>5</v>
      </c>
      <c r="I23" s="20" t="str">
        <f>IF(H23="","",IF(H23=1,"INSIGNIFICANTE",IF(H23=2,"MENOR",IF(H23=3,"MODERADO",IF(H23=4,"MAYOR",IF(H23=5,"CATASTRÓFICO"))))))</f>
        <v>CATASTRÓFICO</v>
      </c>
      <c r="J23" s="3" t="str">
        <f>VLOOKUP(F23,$M$128:$R$133,H23+1,0)</f>
        <v>EXTREMA</v>
      </c>
      <c r="K23" s="16" t="s">
        <v>334</v>
      </c>
      <c r="L23" s="17" t="s">
        <v>36</v>
      </c>
      <c r="M23" s="26">
        <v>100</v>
      </c>
      <c r="N23" s="20">
        <v>100</v>
      </c>
      <c r="O23" s="93">
        <v>1</v>
      </c>
      <c r="P23" s="20" t="str">
        <f>VLOOKUP(O23,G129:H133,2,FALSE)</f>
        <v>RARO</v>
      </c>
      <c r="Q23" s="93">
        <v>5</v>
      </c>
      <c r="R23" s="20" t="s">
        <v>323</v>
      </c>
      <c r="S23" s="32" t="str">
        <f>VLOOKUP(O23,$M$128:$R$133,Q23+1,0)</f>
        <v>ALTA</v>
      </c>
      <c r="T23" s="4" t="s">
        <v>83</v>
      </c>
      <c r="U23" s="16" t="s">
        <v>335</v>
      </c>
      <c r="V23" s="17" t="s">
        <v>336</v>
      </c>
      <c r="W23" s="18">
        <v>43465</v>
      </c>
      <c r="X23" s="22" t="s">
        <v>84</v>
      </c>
    </row>
    <row r="24" spans="1:24" ht="89.25">
      <c r="A24" s="121" t="s">
        <v>333</v>
      </c>
      <c r="B24" s="159" t="s">
        <v>488</v>
      </c>
      <c r="C24" s="16" t="s">
        <v>85</v>
      </c>
      <c r="D24" s="16" t="s">
        <v>86</v>
      </c>
      <c r="E24" s="17" t="s">
        <v>39</v>
      </c>
      <c r="F24" s="93">
        <v>4</v>
      </c>
      <c r="G24" s="20" t="str">
        <f>IF(F24="","",IF(F24=1,"RARO",IF(F24=2,"IMPROBABLE",IF(F24=3,"POSIBLE",IF(F24=4,"PROBABLE",IF(F24=5,"CASI SEGURO"))))))</f>
        <v>PROBABLE</v>
      </c>
      <c r="H24" s="93">
        <v>5</v>
      </c>
      <c r="I24" s="20" t="str">
        <f>IF(H24="","",IF(H24=1,"INSIGNIFICANTE",IF(H24=2,"MENOR",IF(H24=3,"MODERADO",IF(H24=4,"MAYOR",IF(H24=5,"CATASTRÓFICO"))))))</f>
        <v>CATASTRÓFICO</v>
      </c>
      <c r="J24" s="3" t="str">
        <f>VLOOKUP(F24,$M$128:$R$133,H24+1,0)</f>
        <v>EXTREMA</v>
      </c>
      <c r="K24" s="16" t="s">
        <v>337</v>
      </c>
      <c r="L24" s="17" t="s">
        <v>36</v>
      </c>
      <c r="M24" s="17">
        <v>100</v>
      </c>
      <c r="N24" s="20">
        <v>100</v>
      </c>
      <c r="O24" s="93">
        <v>2</v>
      </c>
      <c r="P24" s="24" t="s">
        <v>114</v>
      </c>
      <c r="Q24" s="93">
        <v>5</v>
      </c>
      <c r="R24" s="20" t="s">
        <v>323</v>
      </c>
      <c r="S24" s="32" t="str">
        <f>VLOOKUP(O24,$M$128:$R$133,Q24+1,0)</f>
        <v>EXTREMA</v>
      </c>
      <c r="T24" s="4" t="s">
        <v>83</v>
      </c>
      <c r="U24" s="7" t="s">
        <v>87</v>
      </c>
      <c r="V24" s="25" t="s">
        <v>336</v>
      </c>
      <c r="W24" s="18">
        <v>43465</v>
      </c>
      <c r="X24" s="22" t="s">
        <v>88</v>
      </c>
    </row>
    <row r="25" spans="1:24" ht="46.5" customHeight="1">
      <c r="A25" s="120" t="s">
        <v>89</v>
      </c>
      <c r="B25" s="122" t="s">
        <v>90</v>
      </c>
      <c r="C25" s="64" t="s">
        <v>489</v>
      </c>
      <c r="D25" s="40" t="s">
        <v>91</v>
      </c>
      <c r="E25" s="37" t="s">
        <v>35</v>
      </c>
      <c r="F25" s="91">
        <v>2</v>
      </c>
      <c r="G25" s="41" t="str">
        <f>IF(F31="","",IF(F17=1,"RARO",IF(F17=2,"IMPROBABLE",IF(F17=3,"POSIBLE",IF(F17=4,"PROBABLE",IF(F17=5,"CASI SEGURO"))))))</f>
        <v>IMPROBABLE</v>
      </c>
      <c r="H25" s="91">
        <v>3</v>
      </c>
      <c r="I25" s="41" t="str">
        <f>IF(H25="","",IF(H25=1,"INSIGNIFICANTE",IF(H25=2,"MENOR",IF(H25=3,"MODERADO",IF(H25=4,"MAYOR",IF(H25=5,"CATASTRÓFICO"))))))</f>
        <v>MODERADO</v>
      </c>
      <c r="J25" s="41" t="s">
        <v>270</v>
      </c>
      <c r="K25" s="16" t="s">
        <v>92</v>
      </c>
      <c r="L25" s="17" t="s">
        <v>36</v>
      </c>
      <c r="M25" s="20">
        <v>75</v>
      </c>
      <c r="N25" s="41">
        <f>(M25+M26)/2</f>
        <v>65</v>
      </c>
      <c r="O25" s="91">
        <v>1</v>
      </c>
      <c r="P25" s="41" t="s">
        <v>53</v>
      </c>
      <c r="Q25" s="91">
        <v>3</v>
      </c>
      <c r="R25" s="41" t="s">
        <v>33</v>
      </c>
      <c r="S25" s="41" t="s">
        <v>270</v>
      </c>
      <c r="T25" s="37" t="s">
        <v>41</v>
      </c>
      <c r="U25" s="16" t="s">
        <v>407</v>
      </c>
      <c r="V25" s="17" t="s">
        <v>93</v>
      </c>
      <c r="W25" s="18">
        <v>43220</v>
      </c>
      <c r="X25" s="22" t="s">
        <v>338</v>
      </c>
    </row>
    <row r="26" spans="1:24" ht="41.25" customHeight="1">
      <c r="A26" s="120"/>
      <c r="B26" s="122"/>
      <c r="C26" s="64"/>
      <c r="D26" s="40"/>
      <c r="E26" s="37"/>
      <c r="F26" s="91"/>
      <c r="G26" s="41"/>
      <c r="H26" s="91"/>
      <c r="I26" s="41"/>
      <c r="J26" s="41"/>
      <c r="K26" s="40" t="s">
        <v>473</v>
      </c>
      <c r="L26" s="37" t="s">
        <v>36</v>
      </c>
      <c r="M26" s="41">
        <v>55</v>
      </c>
      <c r="N26" s="41"/>
      <c r="O26" s="91"/>
      <c r="P26" s="41"/>
      <c r="Q26" s="91"/>
      <c r="R26" s="41"/>
      <c r="S26" s="41"/>
      <c r="T26" s="37"/>
      <c r="U26" s="40" t="s">
        <v>408</v>
      </c>
      <c r="V26" s="37" t="s">
        <v>94</v>
      </c>
      <c r="W26" s="38">
        <v>43220</v>
      </c>
      <c r="X26" s="35" t="s">
        <v>95</v>
      </c>
    </row>
    <row r="27" spans="1:24" ht="41.25" customHeight="1">
      <c r="A27" s="120"/>
      <c r="B27" s="122"/>
      <c r="C27" s="64"/>
      <c r="D27" s="40"/>
      <c r="E27" s="37"/>
      <c r="F27" s="91"/>
      <c r="G27" s="41"/>
      <c r="H27" s="91"/>
      <c r="I27" s="41"/>
      <c r="J27" s="41"/>
      <c r="K27" s="40"/>
      <c r="L27" s="37"/>
      <c r="M27" s="41"/>
      <c r="N27" s="41"/>
      <c r="O27" s="91"/>
      <c r="P27" s="41"/>
      <c r="Q27" s="91"/>
      <c r="R27" s="41"/>
      <c r="S27" s="41"/>
      <c r="T27" s="37"/>
      <c r="U27" s="40"/>
      <c r="V27" s="37"/>
      <c r="W27" s="38"/>
      <c r="X27" s="35"/>
    </row>
    <row r="28" spans="1:24" ht="70.5" customHeight="1">
      <c r="A28" s="120" t="s">
        <v>89</v>
      </c>
      <c r="B28" s="122" t="s">
        <v>96</v>
      </c>
      <c r="C28" s="64" t="s">
        <v>490</v>
      </c>
      <c r="D28" s="40" t="s">
        <v>97</v>
      </c>
      <c r="E28" s="37" t="s">
        <v>98</v>
      </c>
      <c r="F28" s="91">
        <v>1</v>
      </c>
      <c r="G28" s="39" t="str">
        <f>IF(F28="","",IF(F28=1,"RARO",IF(F28=2,"IMPROBABLE",IF(F28=3,"POSIBLE",IF(F28=4,"PROBABLE",IF(F28=5,"CASI SEGURO"))))))</f>
        <v>RARO</v>
      </c>
      <c r="H28" s="91">
        <v>5</v>
      </c>
      <c r="I28" s="39" t="str">
        <f>IF(H28="","",IF(H28=1,"INSIGNIFICANTE",IF(H28=2,"MENOR",IF(H28=3,"MODERADO",IF(H28=4,"MAYOR",IF(H28=5,"CATASTRÓFICO"))))))</f>
        <v>CATASTRÓFICO</v>
      </c>
      <c r="J28" s="39" t="s">
        <v>327</v>
      </c>
      <c r="K28" s="16" t="s">
        <v>472</v>
      </c>
      <c r="L28" s="37" t="s">
        <v>36</v>
      </c>
      <c r="M28" s="26">
        <v>50</v>
      </c>
      <c r="N28" s="39">
        <f>(M28+M29+M30)/2</f>
        <v>50</v>
      </c>
      <c r="O28" s="91">
        <v>1</v>
      </c>
      <c r="P28" s="39" t="str">
        <f>IF(O28="","",IF(O28=1,"RARO",IF(O28=2,"IMPROBABLE",IF(O28=3,"POSIBLE",IF(O28=4,"PROBABLE",IF(O28=5,"CASI SEGURO"))))))</f>
        <v>RARO</v>
      </c>
      <c r="Q28" s="91">
        <v>5</v>
      </c>
      <c r="R28" s="39" t="str">
        <f>IF(Q28="","",IF(Q28=1,"INSIGNIFICANTE",IF(Q28=2,"MENOR",IF(Q28=3,"MODERADO",IF(Q28=4,"MAYOR",IF(Q28=5,"CATASTRÓFICO"))))))</f>
        <v>CATASTRÓFICO</v>
      </c>
      <c r="S28" s="39" t="s">
        <v>327</v>
      </c>
      <c r="T28" s="37" t="s">
        <v>99</v>
      </c>
      <c r="U28" s="40" t="s">
        <v>409</v>
      </c>
      <c r="V28" s="37" t="s">
        <v>100</v>
      </c>
      <c r="W28" s="38">
        <v>43220</v>
      </c>
      <c r="X28" s="35" t="s">
        <v>101</v>
      </c>
    </row>
    <row r="29" spans="1:24" ht="15">
      <c r="A29" s="120"/>
      <c r="B29" s="122"/>
      <c r="C29" s="64"/>
      <c r="D29" s="40"/>
      <c r="E29" s="37"/>
      <c r="F29" s="91"/>
      <c r="G29" s="39"/>
      <c r="H29" s="91"/>
      <c r="I29" s="39"/>
      <c r="J29" s="39"/>
      <c r="K29" s="40" t="s">
        <v>471</v>
      </c>
      <c r="L29" s="37"/>
      <c r="M29" s="36">
        <v>50</v>
      </c>
      <c r="N29" s="39"/>
      <c r="O29" s="91"/>
      <c r="P29" s="39"/>
      <c r="Q29" s="91"/>
      <c r="R29" s="39"/>
      <c r="S29" s="39"/>
      <c r="T29" s="37"/>
      <c r="U29" s="40"/>
      <c r="V29" s="37"/>
      <c r="W29" s="38"/>
      <c r="X29" s="35"/>
    </row>
    <row r="30" spans="1:24" ht="70.5" customHeight="1">
      <c r="A30" s="120"/>
      <c r="B30" s="122"/>
      <c r="C30" s="64"/>
      <c r="D30" s="40"/>
      <c r="E30" s="37"/>
      <c r="F30" s="91"/>
      <c r="G30" s="39"/>
      <c r="H30" s="91"/>
      <c r="I30" s="39"/>
      <c r="J30" s="39"/>
      <c r="K30" s="40"/>
      <c r="L30" s="37"/>
      <c r="M30" s="36"/>
      <c r="N30" s="39"/>
      <c r="O30" s="91"/>
      <c r="P30" s="39"/>
      <c r="Q30" s="91"/>
      <c r="R30" s="39"/>
      <c r="S30" s="39"/>
      <c r="T30" s="4" t="s">
        <v>99</v>
      </c>
      <c r="U30" s="16" t="s">
        <v>410</v>
      </c>
      <c r="V30" s="17" t="s">
        <v>100</v>
      </c>
      <c r="W30" s="18">
        <v>43220</v>
      </c>
      <c r="X30" s="22" t="s">
        <v>102</v>
      </c>
    </row>
    <row r="31" spans="1:24" ht="38.25">
      <c r="A31" s="123" t="s">
        <v>103</v>
      </c>
      <c r="B31" s="122" t="s">
        <v>403</v>
      </c>
      <c r="C31" s="40" t="s">
        <v>491</v>
      </c>
      <c r="D31" s="40" t="s">
        <v>329</v>
      </c>
      <c r="E31" s="37" t="s">
        <v>35</v>
      </c>
      <c r="F31" s="91">
        <v>2</v>
      </c>
      <c r="G31" s="41" t="str">
        <f>IF(F31="","",IF(F31=1,"RARO",IF(F31=2,"IMPROBABLE",IF(F31=3,"POSIBLE",IF(F31=4,"PROBABLE",IF(F31=5,"CASI SEGURO"))))))</f>
        <v>IMPROBABLE</v>
      </c>
      <c r="H31" s="91">
        <v>4</v>
      </c>
      <c r="I31" s="41" t="str">
        <f>IF(H31="","",IF(H31=1,"INSIGNIFICANTE",IF(H31=2,"MENOR",IF(H31=3,"MODERADO",IF(H31=4,"MAYOR",IF(H31=5,"CATASTRÓFICO"))))))</f>
        <v>MAYOR</v>
      </c>
      <c r="J31" s="41" t="s">
        <v>327</v>
      </c>
      <c r="K31" s="16" t="s">
        <v>470</v>
      </c>
      <c r="L31" s="76" t="s">
        <v>36</v>
      </c>
      <c r="M31" s="20">
        <v>40</v>
      </c>
      <c r="N31" s="41">
        <f>(M31+M32+M33)/3</f>
        <v>45</v>
      </c>
      <c r="O31" s="91">
        <v>1</v>
      </c>
      <c r="P31" s="41" t="str">
        <f>IF(O31="","",IF(O31=1,"RARO",IF(O31=2,"IMPROBABLE",IF(O31=3,"POSIBLE",IF(O31=4,"PROBABLE",IF(O31=5,"CASI SEGURO"))))))</f>
        <v>RARO</v>
      </c>
      <c r="Q31" s="91">
        <v>4</v>
      </c>
      <c r="R31" s="41" t="str">
        <f>IF(Q31="","",IF(Q31=1,"INSIGNIFICANTE",IF(Q31=2,"MENOR",IF(Q31=3,"MODERADO",IF(Q31=4,"MAYOR",IF(Q31=5,"CATASTRÓFICO"))))))</f>
        <v>MAYOR</v>
      </c>
      <c r="S31" s="41" t="s">
        <v>327</v>
      </c>
      <c r="T31" s="37" t="s">
        <v>41</v>
      </c>
      <c r="U31" s="16" t="s">
        <v>411</v>
      </c>
      <c r="V31" s="37" t="s">
        <v>104</v>
      </c>
      <c r="W31" s="18">
        <v>43220</v>
      </c>
      <c r="X31" s="22" t="s">
        <v>105</v>
      </c>
    </row>
    <row r="32" spans="1:24" ht="38.25">
      <c r="A32" s="123"/>
      <c r="B32" s="122"/>
      <c r="C32" s="40"/>
      <c r="D32" s="40"/>
      <c r="E32" s="37"/>
      <c r="F32" s="91"/>
      <c r="G32" s="41"/>
      <c r="H32" s="91"/>
      <c r="I32" s="41"/>
      <c r="J32" s="41"/>
      <c r="K32" s="16" t="s">
        <v>469</v>
      </c>
      <c r="L32" s="77"/>
      <c r="M32" s="20">
        <v>40</v>
      </c>
      <c r="N32" s="41"/>
      <c r="O32" s="91"/>
      <c r="P32" s="41"/>
      <c r="Q32" s="91"/>
      <c r="R32" s="41"/>
      <c r="S32" s="41"/>
      <c r="T32" s="37"/>
      <c r="U32" s="16" t="s">
        <v>412</v>
      </c>
      <c r="V32" s="37"/>
      <c r="W32" s="18">
        <v>43220</v>
      </c>
      <c r="X32" s="22" t="s">
        <v>106</v>
      </c>
    </row>
    <row r="33" spans="1:24" ht="38.25">
      <c r="A33" s="123"/>
      <c r="B33" s="122"/>
      <c r="C33" s="40"/>
      <c r="D33" s="40"/>
      <c r="E33" s="37"/>
      <c r="F33" s="91"/>
      <c r="G33" s="41"/>
      <c r="H33" s="91"/>
      <c r="I33" s="41"/>
      <c r="J33" s="41"/>
      <c r="K33" s="40" t="s">
        <v>468</v>
      </c>
      <c r="L33" s="77"/>
      <c r="M33" s="41">
        <v>55</v>
      </c>
      <c r="N33" s="41"/>
      <c r="O33" s="91"/>
      <c r="P33" s="41"/>
      <c r="Q33" s="91"/>
      <c r="R33" s="41"/>
      <c r="S33" s="41"/>
      <c r="T33" s="37"/>
      <c r="U33" s="16" t="s">
        <v>413</v>
      </c>
      <c r="V33" s="37"/>
      <c r="W33" s="17" t="s">
        <v>107</v>
      </c>
      <c r="X33" s="22" t="s">
        <v>108</v>
      </c>
    </row>
    <row r="34" spans="1:24" ht="63" customHeight="1">
      <c r="A34" s="123"/>
      <c r="B34" s="122"/>
      <c r="C34" s="40"/>
      <c r="D34" s="40"/>
      <c r="E34" s="37"/>
      <c r="F34" s="91"/>
      <c r="G34" s="41"/>
      <c r="H34" s="91"/>
      <c r="I34" s="41"/>
      <c r="J34" s="41"/>
      <c r="K34" s="40"/>
      <c r="L34" s="77"/>
      <c r="M34" s="41"/>
      <c r="N34" s="41"/>
      <c r="O34" s="91"/>
      <c r="P34" s="41"/>
      <c r="Q34" s="91"/>
      <c r="R34" s="41"/>
      <c r="S34" s="41"/>
      <c r="T34" s="37"/>
      <c r="U34" s="16" t="s">
        <v>414</v>
      </c>
      <c r="V34" s="37" t="s">
        <v>109</v>
      </c>
      <c r="W34" s="18" t="s">
        <v>110</v>
      </c>
      <c r="X34" s="22" t="s">
        <v>111</v>
      </c>
    </row>
    <row r="35" spans="1:24" ht="92.25" customHeight="1">
      <c r="A35" s="123"/>
      <c r="B35" s="122"/>
      <c r="C35" s="40"/>
      <c r="D35" s="40"/>
      <c r="E35" s="37"/>
      <c r="F35" s="91"/>
      <c r="G35" s="41"/>
      <c r="H35" s="91"/>
      <c r="I35" s="41"/>
      <c r="J35" s="41"/>
      <c r="K35" s="40"/>
      <c r="L35" s="78"/>
      <c r="M35" s="41"/>
      <c r="N35" s="41"/>
      <c r="O35" s="91"/>
      <c r="P35" s="41"/>
      <c r="Q35" s="91"/>
      <c r="R35" s="41"/>
      <c r="S35" s="41"/>
      <c r="T35" s="37"/>
      <c r="U35" s="16" t="s">
        <v>415</v>
      </c>
      <c r="V35" s="37"/>
      <c r="W35" s="18">
        <v>43220</v>
      </c>
      <c r="X35" s="22" t="s">
        <v>325</v>
      </c>
    </row>
    <row r="36" spans="1:24" ht="51">
      <c r="A36" s="123" t="s">
        <v>112</v>
      </c>
      <c r="B36" s="122" t="s">
        <v>113</v>
      </c>
      <c r="C36" s="40" t="s">
        <v>330</v>
      </c>
      <c r="D36" s="40" t="s">
        <v>553</v>
      </c>
      <c r="E36" s="37" t="s">
        <v>98</v>
      </c>
      <c r="F36" s="91">
        <v>2</v>
      </c>
      <c r="G36" s="41" t="str">
        <f>IF(F36="","",IF(F31=1,"RARO",IF(F31=2,"IMPROBABLE",IF(F31=3,"POSIBLE",IF(F31=4,"PROBABLE",IF(F31=5,"CASI SEGURO"))))))</f>
        <v>IMPROBABLE</v>
      </c>
      <c r="H36" s="91">
        <v>5</v>
      </c>
      <c r="I36" s="41" t="str">
        <f>IF(H36="","",IF(H36=1,"INSIGNIFICANTE",IF(H36=2,"MENOR",IF(H36=3,"MODERADO",IF(H36=4,"MAYOR",IF(H36=5,"CATASTRÓFICO"))))))</f>
        <v>CATASTRÓFICO</v>
      </c>
      <c r="J36" s="41" t="s">
        <v>326</v>
      </c>
      <c r="K36" s="40" t="s">
        <v>467</v>
      </c>
      <c r="L36" s="37" t="s">
        <v>36</v>
      </c>
      <c r="M36" s="41">
        <v>55</v>
      </c>
      <c r="N36" s="41">
        <f>(M36+M37+M38)/2</f>
        <v>55</v>
      </c>
      <c r="O36" s="91">
        <v>1</v>
      </c>
      <c r="P36" s="41" t="s">
        <v>53</v>
      </c>
      <c r="Q36" s="91">
        <v>5</v>
      </c>
      <c r="R36" s="41" t="s">
        <v>323</v>
      </c>
      <c r="S36" s="41" t="s">
        <v>327</v>
      </c>
      <c r="T36" s="37" t="s">
        <v>41</v>
      </c>
      <c r="U36" s="16" t="s">
        <v>416</v>
      </c>
      <c r="V36" s="37" t="s">
        <v>104</v>
      </c>
      <c r="W36" s="18" t="s">
        <v>110</v>
      </c>
      <c r="X36" s="22" t="s">
        <v>115</v>
      </c>
    </row>
    <row r="37" spans="1:24" ht="15">
      <c r="A37" s="123"/>
      <c r="B37" s="122"/>
      <c r="C37" s="40"/>
      <c r="D37" s="40"/>
      <c r="E37" s="37"/>
      <c r="F37" s="91"/>
      <c r="G37" s="41"/>
      <c r="H37" s="91"/>
      <c r="I37" s="41"/>
      <c r="J37" s="41"/>
      <c r="K37" s="40"/>
      <c r="L37" s="37"/>
      <c r="M37" s="41"/>
      <c r="N37" s="41"/>
      <c r="O37" s="91"/>
      <c r="P37" s="41"/>
      <c r="Q37" s="91"/>
      <c r="R37" s="41"/>
      <c r="S37" s="41"/>
      <c r="T37" s="37"/>
      <c r="U37" s="40" t="s">
        <v>417</v>
      </c>
      <c r="V37" s="37"/>
      <c r="W37" s="38">
        <v>43220</v>
      </c>
      <c r="X37" s="35" t="s">
        <v>116</v>
      </c>
    </row>
    <row r="38" spans="1:24" ht="15">
      <c r="A38" s="123"/>
      <c r="B38" s="122"/>
      <c r="C38" s="40"/>
      <c r="D38" s="40"/>
      <c r="E38" s="37"/>
      <c r="F38" s="91"/>
      <c r="G38" s="41"/>
      <c r="H38" s="91"/>
      <c r="I38" s="41"/>
      <c r="J38" s="41"/>
      <c r="K38" s="40" t="s">
        <v>465</v>
      </c>
      <c r="L38" s="37"/>
      <c r="M38" s="41">
        <v>55</v>
      </c>
      <c r="N38" s="41"/>
      <c r="O38" s="91"/>
      <c r="P38" s="41"/>
      <c r="Q38" s="91"/>
      <c r="R38" s="41"/>
      <c r="S38" s="41"/>
      <c r="T38" s="37"/>
      <c r="U38" s="40"/>
      <c r="V38" s="37"/>
      <c r="W38" s="38"/>
      <c r="X38" s="35"/>
    </row>
    <row r="39" spans="1:24" ht="92.25" customHeight="1">
      <c r="A39" s="123"/>
      <c r="B39" s="122"/>
      <c r="C39" s="40"/>
      <c r="D39" s="40"/>
      <c r="E39" s="37"/>
      <c r="F39" s="91"/>
      <c r="G39" s="41"/>
      <c r="H39" s="91"/>
      <c r="I39" s="41"/>
      <c r="J39" s="41"/>
      <c r="K39" s="40"/>
      <c r="L39" s="37"/>
      <c r="M39" s="41"/>
      <c r="N39" s="41"/>
      <c r="O39" s="91"/>
      <c r="P39" s="41"/>
      <c r="Q39" s="91"/>
      <c r="R39" s="41"/>
      <c r="S39" s="41"/>
      <c r="T39" s="4" t="s">
        <v>117</v>
      </c>
      <c r="U39" s="16" t="s">
        <v>418</v>
      </c>
      <c r="V39" s="17" t="s">
        <v>118</v>
      </c>
      <c r="W39" s="18">
        <v>43220</v>
      </c>
      <c r="X39" s="22" t="s">
        <v>119</v>
      </c>
    </row>
    <row r="40" spans="1:24" ht="19.5" customHeight="1">
      <c r="A40" s="123" t="s">
        <v>120</v>
      </c>
      <c r="B40" s="124" t="s">
        <v>492</v>
      </c>
      <c r="C40" s="40" t="s">
        <v>493</v>
      </c>
      <c r="D40" s="64" t="s">
        <v>552</v>
      </c>
      <c r="E40" s="37" t="s">
        <v>35</v>
      </c>
      <c r="F40" s="91">
        <v>3</v>
      </c>
      <c r="G40" s="41" t="str">
        <f>IF(F40="","",IF(F40=1,"RARO",IF(F40=2,"IMPROBABLE",IF(F40=3,"POSIBLE",IF(F40=4,"PROBABLE",IF(F40=5,"CASI SEGURO"))))))</f>
        <v>POSIBLE</v>
      </c>
      <c r="H40" s="91">
        <v>4</v>
      </c>
      <c r="I40" s="41" t="str">
        <f>IF(H40="","",IF(H40=1,"INSIGNIFICANTE",IF(H40=2,"MENOR",IF(H40=3,"MODERADO",IF(H40=4,"MAYOR",IF(H40=5,"CATASTRÓFICO"))))))</f>
        <v>MAYOR</v>
      </c>
      <c r="J40" s="41" t="s">
        <v>326</v>
      </c>
      <c r="K40" s="40" t="s">
        <v>466</v>
      </c>
      <c r="L40" s="37" t="s">
        <v>36</v>
      </c>
      <c r="M40" s="41">
        <v>70</v>
      </c>
      <c r="N40" s="41">
        <f>(M40+M43+M44+M45)/4</f>
        <v>70</v>
      </c>
      <c r="O40" s="91">
        <v>1</v>
      </c>
      <c r="P40" s="41" t="s">
        <v>53</v>
      </c>
      <c r="Q40" s="91">
        <v>4</v>
      </c>
      <c r="R40" s="41" t="str">
        <f>IF(Q40="","",IF(Q40=1,"INSIGNIFICANTE",IF(Q40=2,"MENOR",IF(Q40=3,"MODERADO",IF(Q40=4,"MAYOR",IF(Q40=5,"CATASTRÓFICO"))))))</f>
        <v>MAYOR</v>
      </c>
      <c r="S40" s="41" t="s">
        <v>327</v>
      </c>
      <c r="T40" s="37" t="s">
        <v>41</v>
      </c>
      <c r="U40" s="40" t="s">
        <v>419</v>
      </c>
      <c r="V40" s="37" t="s">
        <v>104</v>
      </c>
      <c r="W40" s="38">
        <v>43220</v>
      </c>
      <c r="X40" s="35" t="s">
        <v>121</v>
      </c>
    </row>
    <row r="41" spans="1:24" ht="19.5" customHeight="1">
      <c r="A41" s="123"/>
      <c r="B41" s="124"/>
      <c r="C41" s="40"/>
      <c r="D41" s="64"/>
      <c r="E41" s="37"/>
      <c r="F41" s="91"/>
      <c r="G41" s="41"/>
      <c r="H41" s="91"/>
      <c r="I41" s="41"/>
      <c r="J41" s="41"/>
      <c r="K41" s="40"/>
      <c r="L41" s="37"/>
      <c r="M41" s="41"/>
      <c r="N41" s="41"/>
      <c r="O41" s="91"/>
      <c r="P41" s="41"/>
      <c r="Q41" s="91"/>
      <c r="R41" s="41"/>
      <c r="S41" s="41"/>
      <c r="T41" s="37"/>
      <c r="U41" s="40"/>
      <c r="V41" s="37"/>
      <c r="W41" s="38"/>
      <c r="X41" s="35"/>
    </row>
    <row r="42" spans="1:24" ht="23.25" customHeight="1">
      <c r="A42" s="123"/>
      <c r="B42" s="124"/>
      <c r="C42" s="40"/>
      <c r="D42" s="64"/>
      <c r="E42" s="37"/>
      <c r="F42" s="91"/>
      <c r="G42" s="41"/>
      <c r="H42" s="91"/>
      <c r="I42" s="41"/>
      <c r="J42" s="41"/>
      <c r="K42" s="40"/>
      <c r="L42" s="37"/>
      <c r="M42" s="41"/>
      <c r="N42" s="41"/>
      <c r="O42" s="91"/>
      <c r="P42" s="41"/>
      <c r="Q42" s="91"/>
      <c r="R42" s="41"/>
      <c r="S42" s="41"/>
      <c r="T42" s="37"/>
      <c r="U42" s="40" t="s">
        <v>412</v>
      </c>
      <c r="V42" s="37"/>
      <c r="W42" s="38">
        <v>43220</v>
      </c>
      <c r="X42" s="35" t="s">
        <v>122</v>
      </c>
    </row>
    <row r="43" spans="1:24" ht="41.25" customHeight="1">
      <c r="A43" s="123"/>
      <c r="B43" s="124"/>
      <c r="C43" s="40"/>
      <c r="D43" s="64"/>
      <c r="E43" s="37"/>
      <c r="F43" s="91"/>
      <c r="G43" s="41"/>
      <c r="H43" s="91"/>
      <c r="I43" s="41"/>
      <c r="J43" s="41"/>
      <c r="K43" s="16" t="s">
        <v>464</v>
      </c>
      <c r="L43" s="37"/>
      <c r="M43" s="20">
        <v>85</v>
      </c>
      <c r="N43" s="41"/>
      <c r="O43" s="91"/>
      <c r="P43" s="41"/>
      <c r="Q43" s="91"/>
      <c r="R43" s="41"/>
      <c r="S43" s="41"/>
      <c r="T43" s="37"/>
      <c r="U43" s="40"/>
      <c r="V43" s="37"/>
      <c r="W43" s="38"/>
      <c r="X43" s="35"/>
    </row>
    <row r="44" spans="1:24" ht="38.25">
      <c r="A44" s="123"/>
      <c r="B44" s="124"/>
      <c r="C44" s="40"/>
      <c r="D44" s="64"/>
      <c r="E44" s="37"/>
      <c r="F44" s="91"/>
      <c r="G44" s="41"/>
      <c r="H44" s="91"/>
      <c r="I44" s="41"/>
      <c r="J44" s="41"/>
      <c r="K44" s="16" t="s">
        <v>463</v>
      </c>
      <c r="L44" s="37"/>
      <c r="M44" s="20">
        <v>85</v>
      </c>
      <c r="N44" s="41"/>
      <c r="O44" s="91"/>
      <c r="P44" s="41"/>
      <c r="Q44" s="91"/>
      <c r="R44" s="41"/>
      <c r="S44" s="41"/>
      <c r="T44" s="37"/>
      <c r="U44" s="40" t="s">
        <v>413</v>
      </c>
      <c r="V44" s="37"/>
      <c r="W44" s="38" t="s">
        <v>107</v>
      </c>
      <c r="X44" s="35" t="s">
        <v>123</v>
      </c>
    </row>
    <row r="45" spans="1:24" ht="32.25" customHeight="1">
      <c r="A45" s="123"/>
      <c r="B45" s="124"/>
      <c r="C45" s="40"/>
      <c r="D45" s="64"/>
      <c r="E45" s="37"/>
      <c r="F45" s="91"/>
      <c r="G45" s="41"/>
      <c r="H45" s="91"/>
      <c r="I45" s="41"/>
      <c r="J45" s="41"/>
      <c r="K45" s="16" t="s">
        <v>462</v>
      </c>
      <c r="L45" s="37"/>
      <c r="M45" s="20">
        <v>40</v>
      </c>
      <c r="N45" s="41"/>
      <c r="O45" s="91"/>
      <c r="P45" s="41"/>
      <c r="Q45" s="91"/>
      <c r="R45" s="41"/>
      <c r="S45" s="41"/>
      <c r="T45" s="37"/>
      <c r="U45" s="40"/>
      <c r="V45" s="37"/>
      <c r="W45" s="38"/>
      <c r="X45" s="35"/>
    </row>
    <row r="46" spans="1:24" ht="51">
      <c r="A46" s="123" t="s">
        <v>120</v>
      </c>
      <c r="B46" s="124" t="s">
        <v>339</v>
      </c>
      <c r="C46" s="40" t="s">
        <v>494</v>
      </c>
      <c r="D46" s="64" t="s">
        <v>551</v>
      </c>
      <c r="E46" s="37" t="s">
        <v>39</v>
      </c>
      <c r="F46" s="91">
        <v>3</v>
      </c>
      <c r="G46" s="41" t="str">
        <f>IF(F46="","",IF(F46=1,"RARO",IF(F46=2,"IMPROBABLE",IF(F46=3,"POSIBLE",IF(F46=4,"PROBABLE",IF(F46=5,"CASI SEGURO"))))))</f>
        <v>POSIBLE</v>
      </c>
      <c r="H46" s="91">
        <v>5</v>
      </c>
      <c r="I46" s="41" t="str">
        <f>IF(H46="","",IF(H46=1,"INSIGNIFICANTE",IF(H46=2,"MENOR",IF(H46=3,"MODERADO",IF(H46=4,"MAYOR",IF(H46=5,"CATASTRÓFICO"))))))</f>
        <v>CATASTRÓFICO</v>
      </c>
      <c r="J46" s="41" t="s">
        <v>326</v>
      </c>
      <c r="K46" s="16" t="s">
        <v>461</v>
      </c>
      <c r="L46" s="37" t="s">
        <v>36</v>
      </c>
      <c r="M46" s="20">
        <v>70</v>
      </c>
      <c r="N46" s="41">
        <f>(M46+M47+M49+M50)/4</f>
        <v>73.75</v>
      </c>
      <c r="O46" s="91">
        <v>1</v>
      </c>
      <c r="P46" s="41" t="str">
        <f>IF(O46="","",IF(O46=1,"RARO",IF(O46=2,"IMPROBABLE",IF(O46=3,"POSIBLE",IF(O46=4,"PROBABLE",IF(O46=5,"CASI SEGURO"))))))</f>
        <v>RARO</v>
      </c>
      <c r="Q46" s="91">
        <v>5</v>
      </c>
      <c r="R46" s="41" t="str">
        <f>IF(Q46="","",IF(Q46=1,"INSIGNIFICANTE",IF(Q46=2,"MENOR",IF(Q46=3,"MODERADO",IF(Q46=4,"MAYOR",IF(Q46=5,"CATASTRÓFICO"))))))</f>
        <v>CATASTRÓFICO</v>
      </c>
      <c r="S46" s="41" t="s">
        <v>327</v>
      </c>
      <c r="T46" s="37" t="s">
        <v>41</v>
      </c>
      <c r="U46" s="16" t="s">
        <v>420</v>
      </c>
      <c r="V46" s="17" t="s">
        <v>340</v>
      </c>
      <c r="W46" s="18">
        <v>43465</v>
      </c>
      <c r="X46" s="22" t="s">
        <v>124</v>
      </c>
    </row>
    <row r="47" spans="1:24" ht="15">
      <c r="A47" s="123"/>
      <c r="B47" s="124"/>
      <c r="C47" s="40"/>
      <c r="D47" s="64"/>
      <c r="E47" s="37"/>
      <c r="F47" s="91"/>
      <c r="G47" s="41"/>
      <c r="H47" s="91"/>
      <c r="I47" s="41"/>
      <c r="J47" s="41"/>
      <c r="K47" s="40" t="s">
        <v>460</v>
      </c>
      <c r="L47" s="37"/>
      <c r="M47" s="41">
        <v>70</v>
      </c>
      <c r="N47" s="41"/>
      <c r="O47" s="91"/>
      <c r="P47" s="41"/>
      <c r="Q47" s="91"/>
      <c r="R47" s="41"/>
      <c r="S47" s="41"/>
      <c r="T47" s="37"/>
      <c r="U47" s="40" t="s">
        <v>421</v>
      </c>
      <c r="V47" s="37" t="s">
        <v>340</v>
      </c>
      <c r="W47" s="38">
        <v>43465</v>
      </c>
      <c r="X47" s="35" t="s">
        <v>125</v>
      </c>
    </row>
    <row r="48" spans="1:24" ht="25.5" customHeight="1">
      <c r="A48" s="123"/>
      <c r="B48" s="124"/>
      <c r="C48" s="40"/>
      <c r="D48" s="64"/>
      <c r="E48" s="37"/>
      <c r="F48" s="91"/>
      <c r="G48" s="41"/>
      <c r="H48" s="91"/>
      <c r="I48" s="41"/>
      <c r="J48" s="41"/>
      <c r="K48" s="40"/>
      <c r="L48" s="37"/>
      <c r="M48" s="41"/>
      <c r="N48" s="41"/>
      <c r="O48" s="91"/>
      <c r="P48" s="41"/>
      <c r="Q48" s="91"/>
      <c r="R48" s="41"/>
      <c r="S48" s="41"/>
      <c r="T48" s="37"/>
      <c r="U48" s="40"/>
      <c r="V48" s="37"/>
      <c r="W48" s="38"/>
      <c r="X48" s="35"/>
    </row>
    <row r="49" spans="1:24" ht="63.75">
      <c r="A49" s="123"/>
      <c r="B49" s="124"/>
      <c r="C49" s="40"/>
      <c r="D49" s="64"/>
      <c r="E49" s="37"/>
      <c r="F49" s="91"/>
      <c r="G49" s="41"/>
      <c r="H49" s="91"/>
      <c r="I49" s="41"/>
      <c r="J49" s="41"/>
      <c r="K49" s="16" t="s">
        <v>459</v>
      </c>
      <c r="L49" s="37"/>
      <c r="M49" s="20">
        <v>70</v>
      </c>
      <c r="N49" s="41"/>
      <c r="O49" s="91"/>
      <c r="P49" s="41"/>
      <c r="Q49" s="91"/>
      <c r="R49" s="41"/>
      <c r="S49" s="41"/>
      <c r="T49" s="37"/>
      <c r="U49" s="16" t="s">
        <v>422</v>
      </c>
      <c r="V49" s="17" t="s">
        <v>126</v>
      </c>
      <c r="W49" s="18">
        <v>43465</v>
      </c>
      <c r="X49" s="22" t="s">
        <v>127</v>
      </c>
    </row>
    <row r="50" spans="1:24" ht="63.75">
      <c r="A50" s="123"/>
      <c r="B50" s="124"/>
      <c r="C50" s="40"/>
      <c r="D50" s="64"/>
      <c r="E50" s="37"/>
      <c r="F50" s="91"/>
      <c r="G50" s="41"/>
      <c r="H50" s="91"/>
      <c r="I50" s="41"/>
      <c r="J50" s="41"/>
      <c r="K50" s="16" t="s">
        <v>458</v>
      </c>
      <c r="L50" s="37"/>
      <c r="M50" s="20">
        <v>85</v>
      </c>
      <c r="N50" s="41"/>
      <c r="O50" s="91"/>
      <c r="P50" s="41"/>
      <c r="Q50" s="91"/>
      <c r="R50" s="41"/>
      <c r="S50" s="41"/>
      <c r="T50" s="37"/>
      <c r="U50" s="16" t="s">
        <v>423</v>
      </c>
      <c r="V50" s="17" t="s">
        <v>128</v>
      </c>
      <c r="W50" s="18">
        <v>43465</v>
      </c>
      <c r="X50" s="22" t="s">
        <v>129</v>
      </c>
    </row>
    <row r="51" spans="1:24" ht="45" customHeight="1">
      <c r="A51" s="123" t="s">
        <v>130</v>
      </c>
      <c r="B51" s="124" t="s">
        <v>495</v>
      </c>
      <c r="C51" s="64" t="s">
        <v>496</v>
      </c>
      <c r="D51" s="64" t="s">
        <v>550</v>
      </c>
      <c r="E51" s="37" t="s">
        <v>35</v>
      </c>
      <c r="F51" s="91">
        <v>3</v>
      </c>
      <c r="G51" s="41" t="str">
        <f>IF(F51="","",IF(F51=1,"RARO",IF(F51=2,"IMPROBABLE",IF(F51=3,"POSIBLE",IF(F51=4,"PROBABLE",IF(F51=5,"CASI SEGURO"))))))</f>
        <v>POSIBLE</v>
      </c>
      <c r="H51" s="91">
        <v>4</v>
      </c>
      <c r="I51" s="41" t="str">
        <f>IF(H51="","",IF(H51=1,"INSIGNIFICANTE",IF(H51=2,"MENOR",IF(H51=3,"MODERADO",IF(H51=4,"MAYOR",IF(H51=5,"CATASTRÓFICO"))))))</f>
        <v>MAYOR</v>
      </c>
      <c r="J51" s="41" t="s">
        <v>326</v>
      </c>
      <c r="K51" s="117" t="s">
        <v>457</v>
      </c>
      <c r="L51" s="37" t="s">
        <v>36</v>
      </c>
      <c r="M51" s="41">
        <v>30</v>
      </c>
      <c r="N51" s="65">
        <f>(M51+M53+M54)/3</f>
        <v>48.333333333333336</v>
      </c>
      <c r="O51" s="91">
        <v>1</v>
      </c>
      <c r="P51" s="41" t="str">
        <f>IF(O51="","",IF(O51=1,"RARO",IF(O51=2,"IMPROBABLE",IF(O51=3,"POSIBLE",IF(O51=4,"PROBABLE",IF(O51=5,"CASI SEGURO"))))))</f>
        <v>RARO</v>
      </c>
      <c r="Q51" s="91">
        <v>4</v>
      </c>
      <c r="R51" s="41" t="str">
        <f>IF(Q51="","",IF(Q51=1,"INSIGNIFICANTE",IF(Q51=2,"MENOR",IF(Q51=3,"MODERADO",IF(Q51=4,"MAYOR",IF(Q51=5,"CATASTRÓFICO"))))))</f>
        <v>MAYOR</v>
      </c>
      <c r="S51" s="41" t="s">
        <v>327</v>
      </c>
      <c r="T51" s="37" t="s">
        <v>83</v>
      </c>
      <c r="U51" s="16" t="s">
        <v>424</v>
      </c>
      <c r="V51" s="37" t="s">
        <v>104</v>
      </c>
      <c r="W51" s="18">
        <v>43220</v>
      </c>
      <c r="X51" s="22" t="s">
        <v>131</v>
      </c>
    </row>
    <row r="52" spans="1:24" ht="51">
      <c r="A52" s="123"/>
      <c r="B52" s="124"/>
      <c r="C52" s="64"/>
      <c r="D52" s="64"/>
      <c r="E52" s="37"/>
      <c r="F52" s="91"/>
      <c r="G52" s="41"/>
      <c r="H52" s="91"/>
      <c r="I52" s="41"/>
      <c r="J52" s="41"/>
      <c r="K52" s="117"/>
      <c r="L52" s="37"/>
      <c r="M52" s="41"/>
      <c r="N52" s="65"/>
      <c r="O52" s="91"/>
      <c r="P52" s="41"/>
      <c r="Q52" s="91"/>
      <c r="R52" s="41"/>
      <c r="S52" s="41"/>
      <c r="T52" s="37"/>
      <c r="U52" s="16" t="s">
        <v>425</v>
      </c>
      <c r="V52" s="37"/>
      <c r="W52" s="18">
        <v>43220</v>
      </c>
      <c r="X52" s="22" t="s">
        <v>132</v>
      </c>
    </row>
    <row r="53" spans="1:24" ht="39.75" customHeight="1">
      <c r="A53" s="123"/>
      <c r="B53" s="124"/>
      <c r="C53" s="64"/>
      <c r="D53" s="64"/>
      <c r="E53" s="37"/>
      <c r="F53" s="91"/>
      <c r="G53" s="41"/>
      <c r="H53" s="91"/>
      <c r="I53" s="41"/>
      <c r="J53" s="41"/>
      <c r="K53" s="16" t="s">
        <v>456</v>
      </c>
      <c r="L53" s="37"/>
      <c r="M53" s="20">
        <v>30</v>
      </c>
      <c r="N53" s="65"/>
      <c r="O53" s="91"/>
      <c r="P53" s="41"/>
      <c r="Q53" s="91"/>
      <c r="R53" s="41"/>
      <c r="S53" s="41"/>
      <c r="T53" s="37"/>
      <c r="U53" s="16" t="s">
        <v>426</v>
      </c>
      <c r="V53" s="37"/>
      <c r="W53" s="18">
        <v>43220</v>
      </c>
      <c r="X53" s="22" t="s">
        <v>133</v>
      </c>
    </row>
    <row r="54" spans="1:24" ht="109.5" customHeight="1">
      <c r="A54" s="123"/>
      <c r="B54" s="124"/>
      <c r="C54" s="64"/>
      <c r="D54" s="64"/>
      <c r="E54" s="37"/>
      <c r="F54" s="91"/>
      <c r="G54" s="41"/>
      <c r="H54" s="91"/>
      <c r="I54" s="41"/>
      <c r="J54" s="41"/>
      <c r="K54" s="16" t="s">
        <v>455</v>
      </c>
      <c r="L54" s="37"/>
      <c r="M54" s="20">
        <v>85</v>
      </c>
      <c r="N54" s="65"/>
      <c r="O54" s="91"/>
      <c r="P54" s="41"/>
      <c r="Q54" s="91"/>
      <c r="R54" s="41"/>
      <c r="S54" s="41"/>
      <c r="T54" s="37"/>
      <c r="U54" s="16" t="s">
        <v>427</v>
      </c>
      <c r="V54" s="37"/>
      <c r="W54" s="17" t="s">
        <v>107</v>
      </c>
      <c r="X54" s="22" t="s">
        <v>134</v>
      </c>
    </row>
    <row r="55" spans="1:24" ht="198.75" customHeight="1">
      <c r="A55" s="123" t="s">
        <v>130</v>
      </c>
      <c r="B55" s="122" t="s">
        <v>498</v>
      </c>
      <c r="C55" s="40" t="s">
        <v>497</v>
      </c>
      <c r="D55" s="40" t="s">
        <v>135</v>
      </c>
      <c r="E55" s="37" t="s">
        <v>39</v>
      </c>
      <c r="F55" s="91">
        <v>3</v>
      </c>
      <c r="G55" s="39" t="str">
        <f>IF(F55="","",IF(F55=1,"RARO",IF(F55=2,"IMPROBABLE",IF(F55=3,"POSIBLE",IF(F55=4,"PROBABLE",IF(F55=5,"CASI SEGURO"))))))</f>
        <v>POSIBLE</v>
      </c>
      <c r="H55" s="91">
        <v>5</v>
      </c>
      <c r="I55" s="39" t="str">
        <f>IF(H55="","",IF(H55=1,"INSIGNIFICANTE",IF(H55=2,"MENOR",IF(H55=3,"MODERADO",IF(H55=4,"MAYOR",IF(H55=5,"CATASTRÓFICO"))))))</f>
        <v>CATASTRÓFICO</v>
      </c>
      <c r="J55" s="39" t="s">
        <v>326</v>
      </c>
      <c r="K55" s="16" t="s">
        <v>454</v>
      </c>
      <c r="L55" s="37" t="s">
        <v>36</v>
      </c>
      <c r="M55" s="26">
        <v>70</v>
      </c>
      <c r="N55" s="39">
        <f>(M55+M56+M57)/3</f>
        <v>73.33333333333333</v>
      </c>
      <c r="O55" s="91">
        <v>1</v>
      </c>
      <c r="P55" s="39" t="str">
        <f>IF(O55="","",IF(O55=1,"RARO",IF(O55=2,"IMPROBABLE",IF(O55=3,"POSIBLE",IF(O55=4,"PROBABLE",IF(O55=5,"CASI SEGURO"))))))</f>
        <v>RARO</v>
      </c>
      <c r="Q55" s="91">
        <v>5</v>
      </c>
      <c r="R55" s="39" t="str">
        <f>IF(Q55="","",IF(Q55=1,"INSIGNIFICANTE",IF(Q55=2,"MENOR",IF(Q55=3,"MODERADO",IF(Q55=4,"MAYOR",IF(Q55=5,"CATASTRÓFICO"))))))</f>
        <v>CATASTRÓFICO</v>
      </c>
      <c r="S55" s="39" t="s">
        <v>327</v>
      </c>
      <c r="T55" s="1" t="s">
        <v>99</v>
      </c>
      <c r="U55" s="16" t="s">
        <v>428</v>
      </c>
      <c r="V55" s="17" t="s">
        <v>341</v>
      </c>
      <c r="W55" s="18">
        <v>43220</v>
      </c>
      <c r="X55" s="22" t="s">
        <v>101</v>
      </c>
    </row>
    <row r="56" spans="1:24" ht="145.5" customHeight="1">
      <c r="A56" s="123"/>
      <c r="B56" s="122"/>
      <c r="C56" s="40"/>
      <c r="D56" s="40"/>
      <c r="E56" s="37"/>
      <c r="F56" s="91"/>
      <c r="G56" s="39"/>
      <c r="H56" s="91"/>
      <c r="I56" s="39"/>
      <c r="J56" s="39"/>
      <c r="K56" s="16" t="s">
        <v>452</v>
      </c>
      <c r="L56" s="37"/>
      <c r="M56" s="26">
        <v>70</v>
      </c>
      <c r="N56" s="39"/>
      <c r="O56" s="91"/>
      <c r="P56" s="39"/>
      <c r="Q56" s="91"/>
      <c r="R56" s="39"/>
      <c r="S56" s="39"/>
      <c r="T56" s="1" t="s">
        <v>99</v>
      </c>
      <c r="U56" s="16" t="s">
        <v>429</v>
      </c>
      <c r="V56" s="17" t="s">
        <v>136</v>
      </c>
      <c r="W56" s="18">
        <v>43220</v>
      </c>
      <c r="X56" s="22" t="s">
        <v>342</v>
      </c>
    </row>
    <row r="57" spans="1:24" ht="146.25" customHeight="1">
      <c r="A57" s="123"/>
      <c r="B57" s="122"/>
      <c r="C57" s="40"/>
      <c r="D57" s="40"/>
      <c r="E57" s="37"/>
      <c r="F57" s="91"/>
      <c r="G57" s="39"/>
      <c r="H57" s="91"/>
      <c r="I57" s="39"/>
      <c r="J57" s="39"/>
      <c r="K57" s="16" t="s">
        <v>451</v>
      </c>
      <c r="L57" s="37"/>
      <c r="M57" s="26">
        <v>80</v>
      </c>
      <c r="N57" s="39"/>
      <c r="O57" s="91"/>
      <c r="P57" s="39"/>
      <c r="Q57" s="91"/>
      <c r="R57" s="39"/>
      <c r="S57" s="39"/>
      <c r="T57" s="1" t="s">
        <v>99</v>
      </c>
      <c r="U57" s="16" t="s">
        <v>430</v>
      </c>
      <c r="V57" s="17" t="s">
        <v>331</v>
      </c>
      <c r="W57" s="18">
        <v>43220</v>
      </c>
      <c r="X57" s="22" t="s">
        <v>102</v>
      </c>
    </row>
    <row r="58" spans="1:24" ht="38.25">
      <c r="A58" s="126" t="s">
        <v>137</v>
      </c>
      <c r="B58" s="64" t="s">
        <v>343</v>
      </c>
      <c r="C58" s="64" t="s">
        <v>138</v>
      </c>
      <c r="D58" s="40" t="s">
        <v>499</v>
      </c>
      <c r="E58" s="37" t="s">
        <v>140</v>
      </c>
      <c r="F58" s="91">
        <v>5</v>
      </c>
      <c r="G58" s="41" t="str">
        <f>IF(F58="","",IF(F58=1,"RARO",IF(F58=2,"IMPROBABLE",IF(F58=3,"POSIBLE",IF(F58=4,"PROBABLE",IF(F58=5,"CASI SEGURO"))))))</f>
        <v>CASI SEGURO</v>
      </c>
      <c r="H58" s="91">
        <v>4</v>
      </c>
      <c r="I58" s="41" t="str">
        <f>IF(H58="","",IF(H58=1,"INSIGNIFICANTE",IF(H58=2,"MENOR",IF(H58=3,"MODERADO",IF(H58=4,"MAYOR",IF(H58=5,"CATASTRÓFICO"))))))</f>
        <v>MAYOR</v>
      </c>
      <c r="J58" s="41" t="s">
        <v>326</v>
      </c>
      <c r="K58" s="40" t="s">
        <v>453</v>
      </c>
      <c r="L58" s="37" t="s">
        <v>141</v>
      </c>
      <c r="M58" s="66">
        <v>88</v>
      </c>
      <c r="N58" s="65">
        <f>(M58+M60+M62)/3</f>
        <v>86</v>
      </c>
      <c r="O58" s="91">
        <v>3</v>
      </c>
      <c r="P58" s="41" t="str">
        <f>IF(O58="","",IF(O58=1,"RARO",IF(O58=2,"IMPROBABLE",IF(O58=3,"POSIBLE",IF(O58=4,"PROBABLE",IF(O58=5,"CASI SEGURO"))))))</f>
        <v>POSIBLE</v>
      </c>
      <c r="Q58" s="91">
        <v>4</v>
      </c>
      <c r="R58" s="41" t="str">
        <f>IF(Q58="","",IF(Q58=1,"INSIGNIFICANTE",IF(Q58=2,"MENOR",IF(Q58=3,"MODERADO",IF(Q58=4,"MAYOR",IF(Q58=5,"CATASTRÓFICO"))))))</f>
        <v>MAYOR</v>
      </c>
      <c r="S58" s="41" t="s">
        <v>326</v>
      </c>
      <c r="T58" s="37" t="s">
        <v>41</v>
      </c>
      <c r="U58" s="16" t="s">
        <v>431</v>
      </c>
      <c r="V58" s="17" t="s">
        <v>142</v>
      </c>
      <c r="W58" s="18">
        <v>43465</v>
      </c>
      <c r="X58" s="22" t="s">
        <v>143</v>
      </c>
    </row>
    <row r="59" spans="1:24" ht="25.5">
      <c r="A59" s="126"/>
      <c r="B59" s="64"/>
      <c r="C59" s="64"/>
      <c r="D59" s="40"/>
      <c r="E59" s="37"/>
      <c r="F59" s="91"/>
      <c r="G59" s="41"/>
      <c r="H59" s="91"/>
      <c r="I59" s="41"/>
      <c r="J59" s="41"/>
      <c r="K59" s="40"/>
      <c r="L59" s="37"/>
      <c r="M59" s="66"/>
      <c r="N59" s="65"/>
      <c r="O59" s="91"/>
      <c r="P59" s="41"/>
      <c r="Q59" s="91"/>
      <c r="R59" s="41"/>
      <c r="S59" s="41"/>
      <c r="T59" s="37"/>
      <c r="U59" s="16" t="s">
        <v>432</v>
      </c>
      <c r="V59" s="17" t="s">
        <v>144</v>
      </c>
      <c r="W59" s="18">
        <v>43465</v>
      </c>
      <c r="X59" s="22" t="s">
        <v>145</v>
      </c>
    </row>
    <row r="60" spans="1:24" ht="51">
      <c r="A60" s="126"/>
      <c r="B60" s="64"/>
      <c r="C60" s="64"/>
      <c r="D60" s="40"/>
      <c r="E60" s="37"/>
      <c r="F60" s="91"/>
      <c r="G60" s="41"/>
      <c r="H60" s="91"/>
      <c r="I60" s="41"/>
      <c r="J60" s="41"/>
      <c r="K60" s="117" t="s">
        <v>450</v>
      </c>
      <c r="L60" s="37"/>
      <c r="M60" s="66">
        <v>85</v>
      </c>
      <c r="N60" s="65"/>
      <c r="O60" s="91"/>
      <c r="P60" s="41"/>
      <c r="Q60" s="91"/>
      <c r="R60" s="41"/>
      <c r="S60" s="41"/>
      <c r="T60" s="37"/>
      <c r="U60" s="16" t="s">
        <v>433</v>
      </c>
      <c r="V60" s="17" t="s">
        <v>144</v>
      </c>
      <c r="W60" s="18">
        <v>43465</v>
      </c>
      <c r="X60" s="22" t="s">
        <v>146</v>
      </c>
    </row>
    <row r="61" spans="1:24" ht="62.25" customHeight="1">
      <c r="A61" s="126"/>
      <c r="B61" s="64"/>
      <c r="C61" s="64"/>
      <c r="D61" s="40"/>
      <c r="E61" s="37"/>
      <c r="F61" s="91"/>
      <c r="G61" s="41"/>
      <c r="H61" s="91"/>
      <c r="I61" s="41"/>
      <c r="J61" s="41"/>
      <c r="K61" s="117"/>
      <c r="L61" s="37"/>
      <c r="M61" s="66"/>
      <c r="N61" s="65"/>
      <c r="O61" s="91"/>
      <c r="P61" s="41"/>
      <c r="Q61" s="91"/>
      <c r="R61" s="41"/>
      <c r="S61" s="41"/>
      <c r="T61" s="37"/>
      <c r="U61" s="16" t="s">
        <v>434</v>
      </c>
      <c r="V61" s="17" t="s">
        <v>144</v>
      </c>
      <c r="W61" s="18">
        <v>43465</v>
      </c>
      <c r="X61" s="22" t="s">
        <v>147</v>
      </c>
    </row>
    <row r="62" spans="1:24" ht="76.5">
      <c r="A62" s="126"/>
      <c r="B62" s="64"/>
      <c r="C62" s="64"/>
      <c r="D62" s="40"/>
      <c r="E62" s="37"/>
      <c r="F62" s="91"/>
      <c r="G62" s="41"/>
      <c r="H62" s="91"/>
      <c r="I62" s="41"/>
      <c r="J62" s="41"/>
      <c r="K62" s="117" t="s">
        <v>449</v>
      </c>
      <c r="L62" s="37"/>
      <c r="M62" s="25">
        <v>85</v>
      </c>
      <c r="N62" s="65"/>
      <c r="O62" s="91"/>
      <c r="P62" s="41"/>
      <c r="Q62" s="91"/>
      <c r="R62" s="41"/>
      <c r="S62" s="41"/>
      <c r="T62" s="37"/>
      <c r="U62" s="107" t="s">
        <v>435</v>
      </c>
      <c r="V62" s="17" t="s">
        <v>144</v>
      </c>
      <c r="W62" s="18">
        <v>43465</v>
      </c>
      <c r="X62" s="28" t="s">
        <v>148</v>
      </c>
    </row>
    <row r="63" spans="1:24" ht="63.75">
      <c r="A63" s="126"/>
      <c r="B63" s="64"/>
      <c r="C63" s="64"/>
      <c r="D63" s="40"/>
      <c r="E63" s="37"/>
      <c r="F63" s="91"/>
      <c r="G63" s="41"/>
      <c r="H63" s="91"/>
      <c r="I63" s="41"/>
      <c r="J63" s="41"/>
      <c r="K63" s="117"/>
      <c r="L63" s="37"/>
      <c r="M63" s="25">
        <v>30</v>
      </c>
      <c r="N63" s="65"/>
      <c r="O63" s="91"/>
      <c r="P63" s="41"/>
      <c r="Q63" s="91"/>
      <c r="R63" s="41"/>
      <c r="S63" s="41"/>
      <c r="T63" s="37"/>
      <c r="U63" s="107" t="s">
        <v>436</v>
      </c>
      <c r="V63" s="17" t="s">
        <v>149</v>
      </c>
      <c r="W63" s="8">
        <v>42735</v>
      </c>
      <c r="X63" s="28" t="s">
        <v>150</v>
      </c>
    </row>
    <row r="64" spans="1:24" ht="89.25">
      <c r="A64" s="126" t="s">
        <v>137</v>
      </c>
      <c r="B64" s="40" t="s">
        <v>361</v>
      </c>
      <c r="C64" s="40" t="s">
        <v>151</v>
      </c>
      <c r="D64" s="40" t="s">
        <v>139</v>
      </c>
      <c r="E64" s="37" t="s">
        <v>140</v>
      </c>
      <c r="F64" s="91">
        <v>3</v>
      </c>
      <c r="G64" s="39" t="str">
        <f>IF(F64="","",IF(F64=1,"RARO",IF(F64=2,"IMPROBABLE",IF(F64=3,"POSIBLE",IF(F64=4,"PROBABLE",IF(F64=5,"CASI SEGURO"))))))</f>
        <v>POSIBLE</v>
      </c>
      <c r="H64" s="91">
        <v>4</v>
      </c>
      <c r="I64" s="39" t="str">
        <f>IF(H64="","",IF(H64=1,"INSIGNIFICANTE",IF(H64=2,"MENOR",IF(H64=3,"MODERADO",IF(H64=4,"MAYOR",IF(H64=5,"CATASTRÓFICO"))))))</f>
        <v>MAYOR</v>
      </c>
      <c r="J64" s="39" t="s">
        <v>326</v>
      </c>
      <c r="K64" s="40" t="s">
        <v>448</v>
      </c>
      <c r="L64" s="37" t="s">
        <v>141</v>
      </c>
      <c r="M64" s="37">
        <v>85</v>
      </c>
      <c r="N64" s="67">
        <f>+(M64+M66)/2</f>
        <v>85</v>
      </c>
      <c r="O64" s="94">
        <v>1</v>
      </c>
      <c r="P64" s="39" t="str">
        <f>IF(O64="","",IF(O64=1,"RARO",IF(O64=2,"IMPROBABLE",IF(O64=3,"POSIBLE",IF(O64=4,"PROBABLE",IF(O64=5,"CASI SEGURO"))))))</f>
        <v>RARO</v>
      </c>
      <c r="Q64" s="91">
        <v>4</v>
      </c>
      <c r="R64" s="39" t="str">
        <f>IF(Q64="","",IF(Q64=1,"INSIGNIFICANTE",IF(Q64=2,"MENOR",IF(Q64=3,"MODERADO",IF(Q64=4,"MAYOR",IF(Q64=5,"CATASTRÓFICO"))))))</f>
        <v>MAYOR</v>
      </c>
      <c r="S64" s="39" t="s">
        <v>327</v>
      </c>
      <c r="T64" s="37" t="s">
        <v>41</v>
      </c>
      <c r="U64" s="16" t="s">
        <v>152</v>
      </c>
      <c r="V64" s="17" t="s">
        <v>142</v>
      </c>
      <c r="W64" s="18">
        <v>43465</v>
      </c>
      <c r="X64" s="22" t="s">
        <v>153</v>
      </c>
    </row>
    <row r="65" spans="1:24" ht="51">
      <c r="A65" s="126"/>
      <c r="B65" s="40"/>
      <c r="C65" s="40"/>
      <c r="D65" s="40"/>
      <c r="E65" s="37"/>
      <c r="F65" s="91"/>
      <c r="G65" s="39"/>
      <c r="H65" s="91"/>
      <c r="I65" s="39"/>
      <c r="J65" s="39"/>
      <c r="K65" s="40"/>
      <c r="L65" s="37"/>
      <c r="M65" s="37"/>
      <c r="N65" s="67"/>
      <c r="O65" s="95"/>
      <c r="P65" s="39"/>
      <c r="Q65" s="91"/>
      <c r="R65" s="39"/>
      <c r="S65" s="39"/>
      <c r="T65" s="37"/>
      <c r="U65" s="16" t="s">
        <v>154</v>
      </c>
      <c r="V65" s="17" t="s">
        <v>155</v>
      </c>
      <c r="W65" s="18">
        <v>43465</v>
      </c>
      <c r="X65" s="22" t="s">
        <v>156</v>
      </c>
    </row>
    <row r="66" spans="1:24" ht="63.75">
      <c r="A66" s="126"/>
      <c r="B66" s="40"/>
      <c r="C66" s="40"/>
      <c r="D66" s="40"/>
      <c r="E66" s="37"/>
      <c r="F66" s="91"/>
      <c r="G66" s="39"/>
      <c r="H66" s="91"/>
      <c r="I66" s="39"/>
      <c r="J66" s="39"/>
      <c r="K66" s="40" t="s">
        <v>447</v>
      </c>
      <c r="L66" s="37"/>
      <c r="M66" s="37">
        <v>85</v>
      </c>
      <c r="N66" s="67"/>
      <c r="O66" s="95"/>
      <c r="P66" s="39"/>
      <c r="Q66" s="91"/>
      <c r="R66" s="39"/>
      <c r="S66" s="39"/>
      <c r="T66" s="37"/>
      <c r="U66" s="16" t="s">
        <v>157</v>
      </c>
      <c r="V66" s="17" t="s">
        <v>158</v>
      </c>
      <c r="W66" s="18">
        <v>43465</v>
      </c>
      <c r="X66" s="22" t="s">
        <v>159</v>
      </c>
    </row>
    <row r="67" spans="1:24" ht="51">
      <c r="A67" s="126"/>
      <c r="B67" s="40"/>
      <c r="C67" s="40"/>
      <c r="D67" s="40"/>
      <c r="E67" s="37"/>
      <c r="F67" s="91"/>
      <c r="G67" s="39"/>
      <c r="H67" s="91"/>
      <c r="I67" s="39"/>
      <c r="J67" s="39"/>
      <c r="K67" s="40"/>
      <c r="L67" s="37"/>
      <c r="M67" s="37"/>
      <c r="N67" s="67"/>
      <c r="O67" s="96"/>
      <c r="P67" s="39"/>
      <c r="Q67" s="91"/>
      <c r="R67" s="39"/>
      <c r="S67" s="39"/>
      <c r="T67" s="37"/>
      <c r="U67" s="16" t="s">
        <v>160</v>
      </c>
      <c r="V67" s="17" t="s">
        <v>144</v>
      </c>
      <c r="W67" s="18">
        <v>43465</v>
      </c>
      <c r="X67" s="22" t="s">
        <v>161</v>
      </c>
    </row>
    <row r="68" spans="1:24" ht="51">
      <c r="A68" s="126" t="s">
        <v>137</v>
      </c>
      <c r="B68" s="40" t="s">
        <v>500</v>
      </c>
      <c r="C68" s="160" t="s">
        <v>162</v>
      </c>
      <c r="D68" s="40" t="s">
        <v>501</v>
      </c>
      <c r="E68" s="37" t="s">
        <v>140</v>
      </c>
      <c r="F68" s="91">
        <v>3</v>
      </c>
      <c r="G68" s="39" t="str">
        <f>IF(F68="","",IF(F68=1,"RARO",IF(F68=2,"IMPROBABLE",IF(F68=3,"POSIBLE",IF(F68=4,"PROBABLE",IF(F68=5,"CASI SEGURO"))))))</f>
        <v>POSIBLE</v>
      </c>
      <c r="H68" s="91">
        <v>4</v>
      </c>
      <c r="I68" s="39" t="str">
        <f>IF(H68="","",IF(H68=1,"INSIGNIFICANTE",IF(H68=2,"MENOR",IF(H68=3,"MODERADO",IF(H68=4,"MAYOR",IF(H68=5,"CATASTRÓFICO"))))))</f>
        <v>MAYOR</v>
      </c>
      <c r="J68" s="39" t="s">
        <v>326</v>
      </c>
      <c r="K68" s="7" t="s">
        <v>446</v>
      </c>
      <c r="L68" s="37" t="s">
        <v>163</v>
      </c>
      <c r="M68" s="17">
        <v>85</v>
      </c>
      <c r="N68" s="67">
        <f>+(M68+M69)/2</f>
        <v>87.5</v>
      </c>
      <c r="O68" s="91">
        <v>1</v>
      </c>
      <c r="P68" s="39" t="str">
        <f>IF(O68="","",IF(O68=1,"RARO",IF(O68=2,"IMPROBABLE",IF(O68=3,"POSIBLE",IF(O68=4,"PROBABLE",IF(O68=5,"CASI SEGURO"))))))</f>
        <v>RARO</v>
      </c>
      <c r="Q68" s="91">
        <v>4</v>
      </c>
      <c r="R68" s="39" t="str">
        <f>IF(Q68="","",IF(Q68=1,"INSIGNIFICANTE",IF(Q68=2,"MENOR",IF(Q68=3,"MODERADO",IF(Q68=4,"MAYOR",IF(Q68=5,"CATASTRÓFICO"))))))</f>
        <v>MAYOR</v>
      </c>
      <c r="S68" s="39" t="s">
        <v>327</v>
      </c>
      <c r="T68" s="37" t="s">
        <v>41</v>
      </c>
      <c r="U68" s="16" t="s">
        <v>164</v>
      </c>
      <c r="V68" s="17" t="s">
        <v>144</v>
      </c>
      <c r="W68" s="18">
        <v>43465</v>
      </c>
      <c r="X68" s="22" t="s">
        <v>165</v>
      </c>
    </row>
    <row r="69" spans="1:24" ht="51">
      <c r="A69" s="126"/>
      <c r="B69" s="40"/>
      <c r="C69" s="161"/>
      <c r="D69" s="40"/>
      <c r="E69" s="37"/>
      <c r="F69" s="91"/>
      <c r="G69" s="39"/>
      <c r="H69" s="91"/>
      <c r="I69" s="39"/>
      <c r="J69" s="39"/>
      <c r="K69" s="16" t="s">
        <v>445</v>
      </c>
      <c r="L69" s="37"/>
      <c r="M69" s="17">
        <v>90</v>
      </c>
      <c r="N69" s="67"/>
      <c r="O69" s="91"/>
      <c r="P69" s="39"/>
      <c r="Q69" s="91"/>
      <c r="R69" s="39"/>
      <c r="S69" s="39"/>
      <c r="T69" s="37"/>
      <c r="U69" s="108" t="s">
        <v>166</v>
      </c>
      <c r="V69" s="17" t="s">
        <v>144</v>
      </c>
      <c r="W69" s="18">
        <v>43465</v>
      </c>
      <c r="X69" s="22" t="s">
        <v>167</v>
      </c>
    </row>
    <row r="70" spans="1:24" ht="102">
      <c r="A70" s="127" t="s">
        <v>168</v>
      </c>
      <c r="B70" s="16" t="s">
        <v>502</v>
      </c>
      <c r="C70" s="16" t="s">
        <v>344</v>
      </c>
      <c r="D70" s="16" t="s">
        <v>504</v>
      </c>
      <c r="E70" s="17" t="s">
        <v>32</v>
      </c>
      <c r="F70" s="93">
        <v>3</v>
      </c>
      <c r="G70" s="20" t="str">
        <f aca="true" t="shared" si="0" ref="G70:G75">IF(F70="","",IF(F70=1,"RARO",IF(F70=2,"IMPROBABLE",IF(F70=3,"POSIBLE",IF(F70=4,"PROBABLE",IF(F70=5,"CASI SEGURO"))))))</f>
        <v>POSIBLE</v>
      </c>
      <c r="H70" s="93">
        <v>5</v>
      </c>
      <c r="I70" s="20" t="str">
        <f>IF(H70="","",IF(H70=1,"INSIGNIFICANTE",IF(H70=2,"MENOR",IF(H70=3,"MODERADO",IF(H70=4,"MAYOR",IF(H70=5,"CATASTRÓFICO"))))))</f>
        <v>CATASTRÓFICO</v>
      </c>
      <c r="J70" s="3" t="str">
        <f>VLOOKUP(F70,$M$128:$R$133,H70+1,0)</f>
        <v>EXTREMA</v>
      </c>
      <c r="K70" s="16" t="s">
        <v>169</v>
      </c>
      <c r="L70" s="17" t="s">
        <v>36</v>
      </c>
      <c r="M70" s="26">
        <v>100</v>
      </c>
      <c r="N70" s="20">
        <v>100</v>
      </c>
      <c r="O70" s="93">
        <v>1</v>
      </c>
      <c r="P70" s="26" t="str">
        <f>IF(O70="","",IF(O70=1,"RARO",IF(O70=2,"IMPROBABLE",IF(O70=3,"POSIBLE",IF(O70=4,"PROBABLE",IF(O70=5,"CASI SEGURO"))))))</f>
        <v>RARO</v>
      </c>
      <c r="Q70" s="93">
        <v>5</v>
      </c>
      <c r="R70" s="20" t="s">
        <v>323</v>
      </c>
      <c r="S70" s="32" t="s">
        <v>327</v>
      </c>
      <c r="T70" s="4" t="s">
        <v>83</v>
      </c>
      <c r="U70" s="7" t="s">
        <v>345</v>
      </c>
      <c r="V70" s="17" t="s">
        <v>170</v>
      </c>
      <c r="W70" s="18">
        <v>43465</v>
      </c>
      <c r="X70" s="22" t="s">
        <v>171</v>
      </c>
    </row>
    <row r="71" spans="1:24" ht="91.5" customHeight="1">
      <c r="A71" s="127" t="s">
        <v>168</v>
      </c>
      <c r="B71" s="16" t="s">
        <v>503</v>
      </c>
      <c r="C71" s="16" t="s">
        <v>346</v>
      </c>
      <c r="D71" s="16" t="s">
        <v>505</v>
      </c>
      <c r="E71" s="17" t="s">
        <v>39</v>
      </c>
      <c r="F71" s="93">
        <v>4</v>
      </c>
      <c r="G71" s="20" t="str">
        <f t="shared" si="0"/>
        <v>PROBABLE</v>
      </c>
      <c r="H71" s="93">
        <v>5</v>
      </c>
      <c r="I71" s="20" t="str">
        <f>IF(H71="","",IF(H71=1,"INSIGNIFICANTE",IF(H71=2,"MENOR",IF(H71=3,"MODERADO",IF(H71=4,"MAYOR",IF(H71=5,"CATASTRÓFICO"))))))</f>
        <v>CATASTRÓFICO</v>
      </c>
      <c r="J71" s="3" t="str">
        <f>VLOOKUP(F71,$M$128:$R$133,H71+1,0)</f>
        <v>EXTREMA</v>
      </c>
      <c r="K71" s="16" t="s">
        <v>172</v>
      </c>
      <c r="L71" s="17" t="s">
        <v>36</v>
      </c>
      <c r="M71" s="17">
        <v>100</v>
      </c>
      <c r="N71" s="20">
        <v>100</v>
      </c>
      <c r="O71" s="93">
        <v>2</v>
      </c>
      <c r="P71" s="24" t="s">
        <v>114</v>
      </c>
      <c r="Q71" s="93">
        <v>5</v>
      </c>
      <c r="R71" s="20" t="s">
        <v>323</v>
      </c>
      <c r="S71" s="32" t="str">
        <f>VLOOKUP(O71,$M$128:$R$133,Q71+1,0)</f>
        <v>EXTREMA</v>
      </c>
      <c r="T71" s="4" t="s">
        <v>83</v>
      </c>
      <c r="U71" s="7" t="s">
        <v>173</v>
      </c>
      <c r="V71" s="17" t="s">
        <v>347</v>
      </c>
      <c r="W71" s="18">
        <v>43465</v>
      </c>
      <c r="X71" s="22" t="s">
        <v>171</v>
      </c>
    </row>
    <row r="72" spans="1:24" ht="140.25">
      <c r="A72" s="127" t="s">
        <v>168</v>
      </c>
      <c r="B72" s="16" t="s">
        <v>506</v>
      </c>
      <c r="C72" s="16" t="s">
        <v>174</v>
      </c>
      <c r="D72" s="16" t="s">
        <v>507</v>
      </c>
      <c r="E72" s="17" t="s">
        <v>39</v>
      </c>
      <c r="F72" s="93">
        <v>4</v>
      </c>
      <c r="G72" s="20" t="str">
        <f t="shared" si="0"/>
        <v>PROBABLE</v>
      </c>
      <c r="H72" s="93">
        <v>5</v>
      </c>
      <c r="I72" s="20" t="str">
        <f>IF(H72="","",IF(H72=1,"INSIGNIFICANTE",IF(H72=2,"MENOR",IF(H72=3,"MODERADO",IF(H72=4,"MAYOR",IF(H72=5,"CATASTRÓFICO"))))))</f>
        <v>CATASTRÓFICO</v>
      </c>
      <c r="J72" s="3" t="str">
        <f>VLOOKUP(F72,$M$128:$R$133,H72+1,0)</f>
        <v>EXTREMA</v>
      </c>
      <c r="K72" s="16" t="s">
        <v>175</v>
      </c>
      <c r="L72" s="17" t="s">
        <v>36</v>
      </c>
      <c r="M72" s="17">
        <v>100</v>
      </c>
      <c r="N72" s="20">
        <v>100</v>
      </c>
      <c r="O72" s="93">
        <v>2</v>
      </c>
      <c r="P72" s="24" t="s">
        <v>114</v>
      </c>
      <c r="Q72" s="93">
        <v>5</v>
      </c>
      <c r="R72" s="20" t="s">
        <v>323</v>
      </c>
      <c r="S72" s="32" t="str">
        <f>VLOOKUP(O72,$M$128:$R$133,Q72+1,0)</f>
        <v>EXTREMA</v>
      </c>
      <c r="T72" s="4" t="s">
        <v>83</v>
      </c>
      <c r="U72" s="7" t="s">
        <v>176</v>
      </c>
      <c r="V72" s="17" t="s">
        <v>348</v>
      </c>
      <c r="W72" s="18">
        <v>43465</v>
      </c>
      <c r="X72" s="22" t="s">
        <v>177</v>
      </c>
    </row>
    <row r="73" spans="1:24" ht="153">
      <c r="A73" s="127" t="s">
        <v>168</v>
      </c>
      <c r="B73" s="16" t="s">
        <v>508</v>
      </c>
      <c r="C73" s="16" t="s">
        <v>349</v>
      </c>
      <c r="D73" s="16" t="s">
        <v>509</v>
      </c>
      <c r="E73" s="17" t="s">
        <v>32</v>
      </c>
      <c r="F73" s="93">
        <v>1</v>
      </c>
      <c r="G73" s="20" t="str">
        <f t="shared" si="0"/>
        <v>RARO</v>
      </c>
      <c r="H73" s="93">
        <v>1</v>
      </c>
      <c r="I73" s="20" t="str">
        <f>IF(H73="","",IF(H73=1,"INSIGNIFICANTE",IF(H73=2,"MENOR",IF(H73=3,"MODERADO",IF(H73=4,"MAYOR",IF(H73=5,"CATASTRÓFICO"))))))</f>
        <v>INSIGNIFICANTE</v>
      </c>
      <c r="J73" s="3" t="str">
        <f>VLOOKUP(F73,$M$128:$R$133,H73+1,0)</f>
        <v>BAJA</v>
      </c>
      <c r="K73" s="16" t="s">
        <v>350</v>
      </c>
      <c r="L73" s="17" t="s">
        <v>36</v>
      </c>
      <c r="M73" s="17">
        <v>100</v>
      </c>
      <c r="N73" s="20">
        <v>100</v>
      </c>
      <c r="O73" s="93">
        <v>1</v>
      </c>
      <c r="P73" s="26" t="str">
        <f>IF(O73="","",IF(O73=1,"RARO",IF(O73=2,"IMPROBABLE",IF(O73=3,"POSIBLE",IF(O73=4,"PROBABLE",IF(O73=5,"CASI SEGURO"))))))</f>
        <v>RARO</v>
      </c>
      <c r="Q73" s="93">
        <v>1</v>
      </c>
      <c r="R73" s="20" t="s">
        <v>324</v>
      </c>
      <c r="S73" s="32" t="str">
        <f>VLOOKUP(O73,$M$128:$R$133,Q73+1,0)</f>
        <v>BAJA</v>
      </c>
      <c r="T73" s="4" t="s">
        <v>83</v>
      </c>
      <c r="U73" s="7" t="s">
        <v>178</v>
      </c>
      <c r="V73" s="25" t="s">
        <v>179</v>
      </c>
      <c r="W73" s="18">
        <v>43465</v>
      </c>
      <c r="X73" s="28" t="s">
        <v>180</v>
      </c>
    </row>
    <row r="74" spans="1:24" ht="102">
      <c r="A74" s="127" t="s">
        <v>168</v>
      </c>
      <c r="B74" s="16" t="s">
        <v>510</v>
      </c>
      <c r="C74" s="16" t="s">
        <v>351</v>
      </c>
      <c r="D74" s="16" t="s">
        <v>511</v>
      </c>
      <c r="E74" s="17" t="s">
        <v>32</v>
      </c>
      <c r="F74" s="93">
        <v>3</v>
      </c>
      <c r="G74" s="20" t="str">
        <f t="shared" si="0"/>
        <v>POSIBLE</v>
      </c>
      <c r="H74" s="93">
        <v>3</v>
      </c>
      <c r="I74" s="20" t="str">
        <f>IF(H74="","",IF(H74=1,"INSIGNIFICANTE",IF(H74=2,"MENOR",IF(H74=3,"MODERADO",IF(H74=4,"MAYOR",IF(H74=5,"CATASTRÓFICO"))))))</f>
        <v>MODERADO</v>
      </c>
      <c r="J74" s="3" t="str">
        <f>VLOOKUP(F74,$M$128:$R$133,H74+1,0)</f>
        <v>ALTA</v>
      </c>
      <c r="K74" s="16" t="s">
        <v>181</v>
      </c>
      <c r="L74" s="17" t="s">
        <v>36</v>
      </c>
      <c r="M74" s="17">
        <v>100</v>
      </c>
      <c r="N74" s="20">
        <v>100</v>
      </c>
      <c r="O74" s="93">
        <v>1</v>
      </c>
      <c r="P74" s="26" t="str">
        <f>IF(O74="","",IF(O74=1,"RARO",IF(O74=2,"IMPROBABLE",IF(O74=3,"POSIBLE",IF(O74=4,"PROBABLE",IF(O74=5,"CASI SEGURO"))))))</f>
        <v>RARO</v>
      </c>
      <c r="Q74" s="93">
        <v>5</v>
      </c>
      <c r="R74" s="20" t="s">
        <v>323</v>
      </c>
      <c r="S74" s="32" t="str">
        <f>VLOOKUP(O74,$M$128:$R$133,Q74+1,0)</f>
        <v>ALTA</v>
      </c>
      <c r="T74" s="4" t="s">
        <v>83</v>
      </c>
      <c r="U74" s="7" t="s">
        <v>182</v>
      </c>
      <c r="V74" s="25" t="s">
        <v>183</v>
      </c>
      <c r="W74" s="18">
        <v>43465</v>
      </c>
      <c r="X74" s="28" t="s">
        <v>184</v>
      </c>
    </row>
    <row r="75" spans="1:24" ht="165.75">
      <c r="A75" s="127" t="s">
        <v>168</v>
      </c>
      <c r="B75" s="16" t="s">
        <v>512</v>
      </c>
      <c r="C75" s="16" t="s">
        <v>352</v>
      </c>
      <c r="D75" s="16" t="s">
        <v>513</v>
      </c>
      <c r="E75" s="17" t="s">
        <v>32</v>
      </c>
      <c r="F75" s="93">
        <v>3</v>
      </c>
      <c r="G75" s="20" t="str">
        <f t="shared" si="0"/>
        <v>POSIBLE</v>
      </c>
      <c r="H75" s="93">
        <v>3</v>
      </c>
      <c r="I75" s="20" t="str">
        <f>IF(H75="","",IF(H75=1,"INSIGNIFICANTE",IF(H75=2,"MENOR",IF(H75=3,"MODERADO",IF(H75=4,"MAYOR",IF(H75=5,"CATASTRÓFICO"))))))</f>
        <v>MODERADO</v>
      </c>
      <c r="J75" s="3" t="str">
        <f>VLOOKUP(F75,$M$128:$R$133,H75+1,0)</f>
        <v>ALTA</v>
      </c>
      <c r="K75" s="16" t="s">
        <v>353</v>
      </c>
      <c r="L75" s="17" t="s">
        <v>36</v>
      </c>
      <c r="M75" s="17">
        <v>100</v>
      </c>
      <c r="N75" s="20">
        <v>100</v>
      </c>
      <c r="O75" s="93">
        <v>1</v>
      </c>
      <c r="P75" s="26" t="str">
        <f>IF(O75="","",IF(O75=1,"RARO",IF(O75=2,"IMPROBABLE",IF(O75=3,"POSIBLE",IF(O75=4,"PROBABLE",IF(O75=5,"CASI SEGURO"))))))</f>
        <v>RARO</v>
      </c>
      <c r="Q75" s="93">
        <v>5</v>
      </c>
      <c r="R75" s="20" t="s">
        <v>323</v>
      </c>
      <c r="S75" s="32" t="str">
        <f>VLOOKUP(O75,$M$128:$R$133,Q75+1,0)</f>
        <v>ALTA</v>
      </c>
      <c r="T75" s="4" t="s">
        <v>83</v>
      </c>
      <c r="U75" s="7" t="s">
        <v>185</v>
      </c>
      <c r="V75" s="25" t="s">
        <v>186</v>
      </c>
      <c r="W75" s="18">
        <v>43465</v>
      </c>
      <c r="X75" s="28" t="s">
        <v>187</v>
      </c>
    </row>
    <row r="76" spans="1:24" ht="131.25" customHeight="1">
      <c r="A76" s="127" t="s">
        <v>188</v>
      </c>
      <c r="B76" s="16" t="s">
        <v>514</v>
      </c>
      <c r="C76" s="16" t="s">
        <v>189</v>
      </c>
      <c r="D76" s="16" t="s">
        <v>354</v>
      </c>
      <c r="E76" s="17" t="s">
        <v>32</v>
      </c>
      <c r="F76" s="93">
        <v>3</v>
      </c>
      <c r="G76" s="20" t="str">
        <f>IF(F76="","",IF(F76=1,"RARO",IF(F76=2,"IMPROBABLE",IF(F76=3,"POSIBLE",IF(F76=4,"PROBABLE",IF(F76=5,"CASI SEGURO"))))))</f>
        <v>POSIBLE</v>
      </c>
      <c r="H76" s="93">
        <v>2</v>
      </c>
      <c r="I76" s="20" t="str">
        <f>IF(H76="","",IF(H76=1,"INSIGNIFICANTE",IF(H76=2,"MENOR",IF(H76=3,"MODERADO",IF(H76=4,"MAYOR",IF(H76=5,"CATASTRÓFICO"))))))</f>
        <v>MENOR</v>
      </c>
      <c r="J76" s="3" t="str">
        <f>VLOOKUP(F76,$M$128:$R$133,H76+1,0)</f>
        <v>MODERADA</v>
      </c>
      <c r="K76" s="16" t="s">
        <v>190</v>
      </c>
      <c r="L76" s="17" t="s">
        <v>36</v>
      </c>
      <c r="M76" s="26">
        <v>55</v>
      </c>
      <c r="N76" s="20">
        <v>55</v>
      </c>
      <c r="O76" s="93">
        <v>2</v>
      </c>
      <c r="P76" s="24" t="s">
        <v>114</v>
      </c>
      <c r="Q76" s="93">
        <v>2</v>
      </c>
      <c r="R76" s="20" t="s">
        <v>198</v>
      </c>
      <c r="S76" s="32" t="str">
        <f>VLOOKUP(O76,$M$128:$R$133,Q76+1,0)</f>
        <v>BAJA</v>
      </c>
      <c r="T76" s="1" t="s">
        <v>191</v>
      </c>
      <c r="U76" s="16" t="s">
        <v>355</v>
      </c>
      <c r="V76" s="17" t="s">
        <v>192</v>
      </c>
      <c r="W76" s="18">
        <v>43465</v>
      </c>
      <c r="X76" s="22" t="s">
        <v>193</v>
      </c>
    </row>
    <row r="77" spans="1:24" ht="83.25" customHeight="1">
      <c r="A77" s="112" t="s">
        <v>194</v>
      </c>
      <c r="B77" s="23" t="s">
        <v>515</v>
      </c>
      <c r="C77" s="23" t="s">
        <v>195</v>
      </c>
      <c r="D77" s="23" t="s">
        <v>356</v>
      </c>
      <c r="E77" s="20" t="s">
        <v>32</v>
      </c>
      <c r="F77" s="93">
        <v>2</v>
      </c>
      <c r="G77" s="20" t="str">
        <f>IF(F77="","",IF(F77=1,"RARO",IF(F77=2,"IMPROBABLE",IF(F77=3,"POSIBLE",IF(F77=4,"PROBABLE",IF(F77=5,"CASI SEGURO"))))))</f>
        <v>IMPROBABLE</v>
      </c>
      <c r="H77" s="93">
        <v>2</v>
      </c>
      <c r="I77" s="20" t="str">
        <f>IF(H77="","",IF(H77=1,"INSIGNIFICANTE",IF(H77=2,"MENOR",IF(H77=3,"MODERADO",IF(H77=4,"MAYOR",IF(H77=5,"CATASTRÓFICO"))))))</f>
        <v>MENOR</v>
      </c>
      <c r="J77" s="3" t="str">
        <f>VLOOKUP(F77,$M$128:$R$133,H77+1,0)</f>
        <v>BAJA</v>
      </c>
      <c r="K77" s="7" t="s">
        <v>357</v>
      </c>
      <c r="L77" s="17" t="s">
        <v>36</v>
      </c>
      <c r="M77" s="25">
        <v>95</v>
      </c>
      <c r="N77" s="25">
        <f>+M77/1</f>
        <v>95</v>
      </c>
      <c r="O77" s="93">
        <v>1</v>
      </c>
      <c r="P77" s="26" t="str">
        <f>IF(O77="","",IF(O77=1,"RARO",IF(O77=2,"IMPROBABLE",IF(O77=3,"POSIBLE",IF(O77=4,"PROBABLE",IF(O77=5,"CASI SEGURO"))))))</f>
        <v>RARO</v>
      </c>
      <c r="Q77" s="93">
        <v>2</v>
      </c>
      <c r="R77" s="20" t="str">
        <f>IF(Q77="","",IF(Q77=1,"INSIGNIFICANTE",IF(Q77=2,"MENOR",IF(Q77=3,"MODERADO",IF(Q77=4,"MAYOR",IF(Q77=5,"CATASTRÓFICO"))))))</f>
        <v>MENOR</v>
      </c>
      <c r="S77" s="32" t="str">
        <f>VLOOKUP(O77,$M$128:$R$133,Q77+1,0)</f>
        <v>BAJA</v>
      </c>
      <c r="T77" s="4" t="s">
        <v>65</v>
      </c>
      <c r="U77" s="7" t="s">
        <v>362</v>
      </c>
      <c r="V77" s="25" t="s">
        <v>363</v>
      </c>
      <c r="W77" s="8"/>
      <c r="X77" s="22"/>
    </row>
    <row r="78" spans="1:24" ht="153">
      <c r="A78" s="112" t="s">
        <v>194</v>
      </c>
      <c r="B78" s="23" t="s">
        <v>516</v>
      </c>
      <c r="C78" s="23" t="s">
        <v>196</v>
      </c>
      <c r="D78" s="23" t="s">
        <v>517</v>
      </c>
      <c r="E78" s="20" t="s">
        <v>32</v>
      </c>
      <c r="F78" s="93">
        <v>2</v>
      </c>
      <c r="G78" s="20" t="str">
        <f>IF(F78="","",IF(F78=1,"RARO",IF(F78=2,"IMPROBABLE",IF(F78=3,"POSIBLE",IF(F78=4,"PROBABLE",IF(F78=5,"CASI SEGURO"))))))</f>
        <v>IMPROBABLE</v>
      </c>
      <c r="H78" s="93">
        <v>2</v>
      </c>
      <c r="I78" s="20" t="str">
        <f>IF(H78="","",IF(H78=1,"INSIGNIFICANTE",IF(H78=2,"MENOR",IF(H78=3,"MODERADO",IF(H78=4,"MAYOR",IF(H78=5,"CATASTRÓFICO"))))))</f>
        <v>MENOR</v>
      </c>
      <c r="J78" s="3" t="str">
        <f>VLOOKUP(F78,$M$128:$R$133,H78+1,0)</f>
        <v>BAJA</v>
      </c>
      <c r="K78" s="7" t="s">
        <v>444</v>
      </c>
      <c r="L78" s="25" t="s">
        <v>197</v>
      </c>
      <c r="M78" s="25">
        <v>90</v>
      </c>
      <c r="N78" s="25">
        <v>90</v>
      </c>
      <c r="O78" s="93">
        <v>1</v>
      </c>
      <c r="P78" s="26" t="str">
        <f>IF(O78="","",IF(O78=1,"RARO",IF(O78=2,"IMPROBABLE",IF(O78=3,"POSIBLE",IF(O78=4,"PROBABLE",IF(O78=5,"CASI SEGURO"))))))</f>
        <v>RARO</v>
      </c>
      <c r="Q78" s="93">
        <v>3</v>
      </c>
      <c r="R78" s="20" t="s">
        <v>33</v>
      </c>
      <c r="S78" s="32" t="str">
        <f>VLOOKUP(O78,$M$128:$R$133,Q78+1,0)</f>
        <v>MODERADA</v>
      </c>
      <c r="T78" s="4" t="s">
        <v>70</v>
      </c>
      <c r="U78" s="7" t="s">
        <v>362</v>
      </c>
      <c r="V78" s="25" t="s">
        <v>199</v>
      </c>
      <c r="W78" s="8">
        <v>43465</v>
      </c>
      <c r="X78" s="22" t="s">
        <v>200</v>
      </c>
    </row>
    <row r="79" spans="1:24" ht="55.5" customHeight="1">
      <c r="A79" s="112" t="s">
        <v>194</v>
      </c>
      <c r="B79" s="23" t="s">
        <v>549</v>
      </c>
      <c r="C79" s="23" t="s">
        <v>201</v>
      </c>
      <c r="D79" s="23" t="s">
        <v>202</v>
      </c>
      <c r="E79" s="20" t="s">
        <v>98</v>
      </c>
      <c r="F79" s="93">
        <v>1</v>
      </c>
      <c r="G79" s="20" t="str">
        <f>IF(F79="","",IF(F79=1,"RARO",IF(F79=2,"IMPROBABLE",IF(F79=3,"POSIBLE",IF(F79=4,"PROBABLE",IF(F79=5,"CASI SEGURO"))))))</f>
        <v>RARO</v>
      </c>
      <c r="H79" s="93">
        <v>4</v>
      </c>
      <c r="I79" s="20" t="str">
        <f>IF(H79="","",IF(H79=1,"INSIGNIFICANTE",IF(H79=2,"MENOR",IF(H79=3,"MODERADO",IF(H79=4,"MAYOR",IF(H79=5,"CATASTRÓFICO"))))))</f>
        <v>MAYOR</v>
      </c>
      <c r="J79" s="3" t="str">
        <f>VLOOKUP(F79,$M$128:$R$133,H79+1,0)</f>
        <v>ALTA</v>
      </c>
      <c r="K79" s="7" t="s">
        <v>203</v>
      </c>
      <c r="L79" s="17" t="s">
        <v>36</v>
      </c>
      <c r="M79" s="25">
        <v>100</v>
      </c>
      <c r="N79" s="25">
        <f>+M79/1</f>
        <v>100</v>
      </c>
      <c r="O79" s="93">
        <v>1</v>
      </c>
      <c r="P79" s="26" t="str">
        <f>IF(O79="","",IF(O79=1,"RARO",IF(O79=2,"IMPROBABLE",IF(O79=3,"POSIBLE",IF(O79=4,"PROBABLE",IF(O79=5,"CASI SEGURO"))))))</f>
        <v>RARO</v>
      </c>
      <c r="Q79" s="93">
        <v>4</v>
      </c>
      <c r="R79" s="20" t="str">
        <f>IF(Q79="","",IF(Q79=1,"INSIGNIFICANTE",IF(Q79=2,"MENOR",IF(Q79=3,"MODERADO",IF(Q79=4,"MAYOR",IF(Q79=5,"CATASTRÓFICO"))))))</f>
        <v>MAYOR</v>
      </c>
      <c r="S79" s="32" t="str">
        <f>VLOOKUP(O79,$M$128:$R$133,Q79+1,0)</f>
        <v>ALTA</v>
      </c>
      <c r="T79" s="4" t="s">
        <v>41</v>
      </c>
      <c r="U79" s="7" t="s">
        <v>204</v>
      </c>
      <c r="V79" s="25" t="s">
        <v>205</v>
      </c>
      <c r="W79" s="8">
        <v>43465</v>
      </c>
      <c r="X79" s="22" t="s">
        <v>206</v>
      </c>
    </row>
    <row r="80" spans="1:24" ht="148.5" customHeight="1">
      <c r="A80" s="128" t="s">
        <v>207</v>
      </c>
      <c r="B80" s="64" t="s">
        <v>518</v>
      </c>
      <c r="C80" s="109" t="s">
        <v>358</v>
      </c>
      <c r="D80" s="64" t="s">
        <v>359</v>
      </c>
      <c r="E80" s="41" t="s">
        <v>208</v>
      </c>
      <c r="F80" s="91">
        <v>3</v>
      </c>
      <c r="G80" s="41" t="str">
        <f>IF(F80="","",IF(F80=1,"RARO",IF(F80=2,"IMPROBABLE",IF(F80=3,"POSIBLE",IF(F80=4,"PROBABLE",IF(F80=5,"CASI SEGURO"))))))</f>
        <v>POSIBLE</v>
      </c>
      <c r="H80" s="91">
        <v>3</v>
      </c>
      <c r="I80" s="41" t="str">
        <f>IF(H80="","",IF(H80=1,"INSIGNIFICANTE",IF(H80=2,"MENOR",IF(H80=3,"MODERADO",IF(H80=4,"MAYOR",IF(H80=5,"CATASTRÓFICO"))))))</f>
        <v>MODERADO</v>
      </c>
      <c r="J80" s="41" t="s">
        <v>327</v>
      </c>
      <c r="K80" s="7" t="s">
        <v>209</v>
      </c>
      <c r="L80" s="37" t="s">
        <v>210</v>
      </c>
      <c r="M80" s="25">
        <v>45</v>
      </c>
      <c r="N80" s="69">
        <f>(M80+M81)/2</f>
        <v>45</v>
      </c>
      <c r="O80" s="91">
        <v>2</v>
      </c>
      <c r="P80" s="41" t="s">
        <v>114</v>
      </c>
      <c r="Q80" s="93">
        <v>2</v>
      </c>
      <c r="R80" s="20" t="s">
        <v>198</v>
      </c>
      <c r="S80" s="32" t="str">
        <f>VLOOKUP(O80,$M$128:$R$133,Q80+1,0)</f>
        <v>BAJA</v>
      </c>
      <c r="T80" s="4" t="s">
        <v>41</v>
      </c>
      <c r="U80" s="16" t="s">
        <v>211</v>
      </c>
      <c r="V80" s="25" t="s">
        <v>360</v>
      </c>
      <c r="W80" s="8">
        <v>43342</v>
      </c>
      <c r="X80" s="22" t="s">
        <v>364</v>
      </c>
    </row>
    <row r="81" spans="1:24" ht="75.75" customHeight="1">
      <c r="A81" s="128"/>
      <c r="B81" s="64"/>
      <c r="C81" s="110"/>
      <c r="D81" s="64"/>
      <c r="E81" s="41"/>
      <c r="F81" s="91"/>
      <c r="G81" s="41"/>
      <c r="H81" s="91"/>
      <c r="I81" s="41"/>
      <c r="J81" s="41"/>
      <c r="K81" s="7" t="s">
        <v>443</v>
      </c>
      <c r="L81" s="37"/>
      <c r="M81" s="25">
        <v>45</v>
      </c>
      <c r="N81" s="69"/>
      <c r="O81" s="91"/>
      <c r="P81" s="41"/>
      <c r="Q81" s="93">
        <v>3</v>
      </c>
      <c r="R81" s="20" t="s">
        <v>33</v>
      </c>
      <c r="S81" s="32" t="s">
        <v>270</v>
      </c>
      <c r="T81" s="4" t="s">
        <v>41</v>
      </c>
      <c r="U81" s="16" t="s">
        <v>365</v>
      </c>
      <c r="V81" s="25" t="s">
        <v>366</v>
      </c>
      <c r="W81" s="8">
        <v>43373</v>
      </c>
      <c r="X81" s="22" t="s">
        <v>367</v>
      </c>
    </row>
    <row r="82" spans="1:24" ht="165.75">
      <c r="A82" s="111" t="s">
        <v>207</v>
      </c>
      <c r="B82" s="23" t="s">
        <v>212</v>
      </c>
      <c r="C82" s="23" t="s">
        <v>213</v>
      </c>
      <c r="D82" s="162" t="s">
        <v>214</v>
      </c>
      <c r="E82" s="20" t="s">
        <v>32</v>
      </c>
      <c r="F82" s="93">
        <v>3</v>
      </c>
      <c r="G82" s="20" t="str">
        <f aca="true" t="shared" si="1" ref="G82:G95">IF(F82="","",IF(F82=1,"RARO",IF(F82=2,"IMPROBABLE",IF(F82=3,"POSIBLE",IF(F82=4,"PROBABLE",IF(F82=5,"CASI SEGURO"))))))</f>
        <v>POSIBLE</v>
      </c>
      <c r="H82" s="93">
        <v>2</v>
      </c>
      <c r="I82" s="20" t="str">
        <f aca="true" t="shared" si="2" ref="I82:I88">IF(H82="","",IF(H82=1,"INSIGNIFICANTE",IF(H82=2,"MENOR",IF(H82=3,"MODERADO",IF(H82=4,"MAYOR",IF(H82=5,"CATASTRÓFICO"))))))</f>
        <v>MENOR</v>
      </c>
      <c r="J82" s="3" t="str">
        <f>VLOOKUP(F82,$M$128:$R$133,H82+1,0)</f>
        <v>MODERADA</v>
      </c>
      <c r="K82" s="7" t="s">
        <v>442</v>
      </c>
      <c r="L82" s="17" t="s">
        <v>36</v>
      </c>
      <c r="M82" s="25">
        <v>50</v>
      </c>
      <c r="N82" s="27">
        <f>M82/1</f>
        <v>50</v>
      </c>
      <c r="O82" s="93">
        <v>4</v>
      </c>
      <c r="P82" s="32" t="s">
        <v>332</v>
      </c>
      <c r="Q82" s="93">
        <v>2</v>
      </c>
      <c r="R82" s="20" t="s">
        <v>198</v>
      </c>
      <c r="S82" s="32" t="str">
        <f>VLOOKUP(O82,$M$128:$R$133,Q82+1,0)</f>
        <v>ALTA</v>
      </c>
      <c r="T82" s="4" t="s">
        <v>215</v>
      </c>
      <c r="U82" s="16" t="s">
        <v>368</v>
      </c>
      <c r="V82" s="25" t="s">
        <v>369</v>
      </c>
      <c r="W82" s="8">
        <v>43403</v>
      </c>
      <c r="X82" s="22" t="s">
        <v>370</v>
      </c>
    </row>
    <row r="83" spans="1:24" ht="99.75" customHeight="1">
      <c r="A83" s="111" t="s">
        <v>207</v>
      </c>
      <c r="B83" s="23" t="s">
        <v>519</v>
      </c>
      <c r="C83" s="23" t="s">
        <v>216</v>
      </c>
      <c r="D83" s="162" t="s">
        <v>371</v>
      </c>
      <c r="E83" s="20" t="s">
        <v>98</v>
      </c>
      <c r="F83" s="93">
        <v>2</v>
      </c>
      <c r="G83" s="20" t="str">
        <f t="shared" si="1"/>
        <v>IMPROBABLE</v>
      </c>
      <c r="H83" s="93">
        <v>5</v>
      </c>
      <c r="I83" s="20" t="str">
        <f t="shared" si="2"/>
        <v>CATASTRÓFICO</v>
      </c>
      <c r="J83" s="3" t="str">
        <f>VLOOKUP(F83,$M$128:$R$133,H83+1,0)</f>
        <v>EXTREMA</v>
      </c>
      <c r="K83" s="7" t="s">
        <v>441</v>
      </c>
      <c r="L83" s="17" t="s">
        <v>41</v>
      </c>
      <c r="M83" s="25">
        <v>70</v>
      </c>
      <c r="N83" s="27">
        <f>M83/1</f>
        <v>70</v>
      </c>
      <c r="O83" s="93">
        <v>1</v>
      </c>
      <c r="P83" s="26" t="str">
        <f>IF(O83="","",IF(O83=1,"RARO",IF(O83=2,"IMPROBABLE",IF(O83=3,"POSIBLE",IF(O83=4,"PROBABLE",IF(O83=5,"CASI SEGURO"))))))</f>
        <v>RARO</v>
      </c>
      <c r="Q83" s="93">
        <v>3</v>
      </c>
      <c r="R83" s="20" t="s">
        <v>45</v>
      </c>
      <c r="S83" s="32" t="str">
        <f>VLOOKUP(O83,$M$128:$R$133,Q83+1,0)</f>
        <v>MODERADA</v>
      </c>
      <c r="T83" s="4" t="s">
        <v>41</v>
      </c>
      <c r="U83" s="16" t="s">
        <v>372</v>
      </c>
      <c r="V83" s="25" t="s">
        <v>373</v>
      </c>
      <c r="W83" s="8">
        <v>43069</v>
      </c>
      <c r="X83" s="22" t="s">
        <v>374</v>
      </c>
    </row>
    <row r="84" spans="1:24" ht="159.75" customHeight="1">
      <c r="A84" s="112" t="s">
        <v>375</v>
      </c>
      <c r="B84" s="23" t="s">
        <v>520</v>
      </c>
      <c r="C84" s="23" t="s">
        <v>217</v>
      </c>
      <c r="D84" s="23" t="s">
        <v>521</v>
      </c>
      <c r="E84" s="24" t="s">
        <v>140</v>
      </c>
      <c r="F84" s="93">
        <v>2</v>
      </c>
      <c r="G84" s="20" t="str">
        <f t="shared" si="1"/>
        <v>IMPROBABLE</v>
      </c>
      <c r="H84" s="93">
        <v>3</v>
      </c>
      <c r="I84" s="20" t="str">
        <f t="shared" si="2"/>
        <v>MODERADO</v>
      </c>
      <c r="J84" s="3" t="str">
        <f>VLOOKUP(F84,$M$128:$R$133,H84+1,0)</f>
        <v>MODERADA</v>
      </c>
      <c r="K84" s="16" t="s">
        <v>218</v>
      </c>
      <c r="L84" s="17" t="s">
        <v>36</v>
      </c>
      <c r="M84" s="20">
        <v>100</v>
      </c>
      <c r="N84" s="25">
        <v>100</v>
      </c>
      <c r="O84" s="93">
        <v>1</v>
      </c>
      <c r="P84" s="26" t="str">
        <f>IF(O84="","",IF(O84=1,"RARO",IF(O84=2,"IMPROBABLE",IF(O84=3,"POSIBLE",IF(O84=4,"PROBABLE",IF(O84=5,"CASI SEGURO"))))))</f>
        <v>RARO</v>
      </c>
      <c r="Q84" s="93">
        <v>3</v>
      </c>
      <c r="R84" s="20" t="s">
        <v>33</v>
      </c>
      <c r="S84" s="14" t="str">
        <f>VLOOKUP(O84,$M$128:$R$133,Q84+1,0)</f>
        <v>MODERADA</v>
      </c>
      <c r="T84" s="4" t="s">
        <v>219</v>
      </c>
      <c r="U84" s="16" t="s">
        <v>376</v>
      </c>
      <c r="V84" s="17" t="s">
        <v>220</v>
      </c>
      <c r="W84" s="8">
        <v>43465</v>
      </c>
      <c r="X84" s="22" t="s">
        <v>221</v>
      </c>
    </row>
    <row r="85" spans="1:24" ht="72.75" customHeight="1">
      <c r="A85" s="112" t="s">
        <v>375</v>
      </c>
      <c r="B85" s="23" t="s">
        <v>522</v>
      </c>
      <c r="C85" s="23" t="s">
        <v>222</v>
      </c>
      <c r="D85" s="23" t="s">
        <v>377</v>
      </c>
      <c r="E85" s="9" t="s">
        <v>223</v>
      </c>
      <c r="F85" s="93">
        <v>1</v>
      </c>
      <c r="G85" s="20" t="str">
        <f t="shared" si="1"/>
        <v>RARO</v>
      </c>
      <c r="H85" s="93">
        <v>4</v>
      </c>
      <c r="I85" s="20" t="str">
        <f t="shared" si="2"/>
        <v>MAYOR</v>
      </c>
      <c r="J85" s="3" t="str">
        <f>VLOOKUP(F85,$M$128:$R$133,H85+1,0)</f>
        <v>ALTA</v>
      </c>
      <c r="K85" s="16" t="s">
        <v>218</v>
      </c>
      <c r="L85" s="17" t="s">
        <v>36</v>
      </c>
      <c r="M85" s="20">
        <v>100</v>
      </c>
      <c r="N85" s="25">
        <v>100</v>
      </c>
      <c r="O85" s="93">
        <v>1</v>
      </c>
      <c r="P85" s="26" t="str">
        <f>IF(O85="","",IF(O85=1,"RARO",IF(O85=2,"IMPROBABLE",IF(O85=3,"POSIBLE",IF(O85=4,"PROBABLE",IF(O85=5,"CASI SEGURO"))))))</f>
        <v>RARO</v>
      </c>
      <c r="Q85" s="93">
        <v>4</v>
      </c>
      <c r="R85" s="20" t="s">
        <v>37</v>
      </c>
      <c r="S85" s="15" t="str">
        <f>VLOOKUP(O85,$M$128:$R$133,Q85+1,0)</f>
        <v>ALTA</v>
      </c>
      <c r="T85" s="4" t="s">
        <v>224</v>
      </c>
      <c r="U85" s="16" t="s">
        <v>225</v>
      </c>
      <c r="V85" s="17" t="s">
        <v>220</v>
      </c>
      <c r="W85" s="8">
        <v>43465</v>
      </c>
      <c r="X85" s="22" t="s">
        <v>226</v>
      </c>
    </row>
    <row r="86" spans="1:24" ht="70.5" customHeight="1">
      <c r="A86" s="112" t="s">
        <v>375</v>
      </c>
      <c r="B86" s="23" t="s">
        <v>523</v>
      </c>
      <c r="C86" s="23" t="s">
        <v>227</v>
      </c>
      <c r="D86" s="23" t="s">
        <v>377</v>
      </c>
      <c r="E86" s="24" t="s">
        <v>140</v>
      </c>
      <c r="F86" s="93">
        <v>4</v>
      </c>
      <c r="G86" s="20" t="str">
        <f t="shared" si="1"/>
        <v>PROBABLE</v>
      </c>
      <c r="H86" s="93">
        <v>4</v>
      </c>
      <c r="I86" s="20" t="str">
        <f t="shared" si="2"/>
        <v>MAYOR</v>
      </c>
      <c r="J86" s="3" t="str">
        <f>VLOOKUP(F86,$M$128:$R$133,H86+1,0)</f>
        <v>EXTREMA</v>
      </c>
      <c r="K86" s="16" t="s">
        <v>228</v>
      </c>
      <c r="L86" s="17" t="s">
        <v>36</v>
      </c>
      <c r="M86" s="20">
        <v>100</v>
      </c>
      <c r="N86" s="25">
        <v>100</v>
      </c>
      <c r="O86" s="93">
        <v>2</v>
      </c>
      <c r="P86" s="20" t="s">
        <v>114</v>
      </c>
      <c r="Q86" s="93">
        <v>4</v>
      </c>
      <c r="R86" s="20" t="s">
        <v>37</v>
      </c>
      <c r="S86" s="15" t="str">
        <f>VLOOKUP(O86,$M$128:$R$133,Q86+1,0)</f>
        <v>ALTA</v>
      </c>
      <c r="T86" s="4" t="s">
        <v>224</v>
      </c>
      <c r="U86" s="16" t="s">
        <v>229</v>
      </c>
      <c r="V86" s="17" t="s">
        <v>220</v>
      </c>
      <c r="W86" s="8">
        <v>43465</v>
      </c>
      <c r="X86" s="22" t="s">
        <v>230</v>
      </c>
    </row>
    <row r="87" spans="1:24" ht="31.5" customHeight="1">
      <c r="A87" s="113" t="s">
        <v>231</v>
      </c>
      <c r="B87" s="16" t="s">
        <v>524</v>
      </c>
      <c r="C87" s="16" t="s">
        <v>232</v>
      </c>
      <c r="D87" s="16" t="s">
        <v>525</v>
      </c>
      <c r="E87" s="17" t="s">
        <v>233</v>
      </c>
      <c r="F87" s="93">
        <v>3</v>
      </c>
      <c r="G87" s="20" t="str">
        <f t="shared" si="1"/>
        <v>POSIBLE</v>
      </c>
      <c r="H87" s="93">
        <v>5</v>
      </c>
      <c r="I87" s="20" t="str">
        <f t="shared" si="2"/>
        <v>CATASTRÓFICO</v>
      </c>
      <c r="J87" s="3" t="str">
        <f>VLOOKUP(F87,$M$128:$R$133,H87+1,0)</f>
        <v>EXTREMA</v>
      </c>
      <c r="K87" s="16" t="s">
        <v>234</v>
      </c>
      <c r="L87" s="17" t="s">
        <v>36</v>
      </c>
      <c r="M87" s="26">
        <v>94</v>
      </c>
      <c r="N87" s="20">
        <v>94</v>
      </c>
      <c r="O87" s="93">
        <v>2</v>
      </c>
      <c r="P87" s="20" t="s">
        <v>114</v>
      </c>
      <c r="Q87" s="93">
        <v>3</v>
      </c>
      <c r="R87" s="20" t="s">
        <v>33</v>
      </c>
      <c r="S87" s="32" t="str">
        <f>VLOOKUP(O87,$M$128:$R$133,Q87+1,0)</f>
        <v>MODERADA</v>
      </c>
      <c r="T87" s="4" t="s">
        <v>235</v>
      </c>
      <c r="U87" s="16" t="s">
        <v>236</v>
      </c>
      <c r="V87" s="17" t="s">
        <v>237</v>
      </c>
      <c r="W87" s="98"/>
      <c r="X87" s="97"/>
    </row>
    <row r="88" spans="1:24" ht="85.5" customHeight="1">
      <c r="A88" s="113" t="s">
        <v>231</v>
      </c>
      <c r="B88" s="16" t="s">
        <v>526</v>
      </c>
      <c r="C88" s="16" t="s">
        <v>238</v>
      </c>
      <c r="D88" s="16" t="s">
        <v>527</v>
      </c>
      <c r="E88" s="17" t="s">
        <v>233</v>
      </c>
      <c r="F88" s="93">
        <v>4</v>
      </c>
      <c r="G88" s="20" t="str">
        <f t="shared" si="1"/>
        <v>PROBABLE</v>
      </c>
      <c r="H88" s="93">
        <v>5</v>
      </c>
      <c r="I88" s="20" t="str">
        <f t="shared" si="2"/>
        <v>CATASTRÓFICO</v>
      </c>
      <c r="J88" s="3" t="str">
        <f>VLOOKUP(F88,$M$128:$R$133,H88+1,0)</f>
        <v>EXTREMA</v>
      </c>
      <c r="K88" s="7" t="s">
        <v>440</v>
      </c>
      <c r="L88" s="17" t="s">
        <v>36</v>
      </c>
      <c r="M88" s="26">
        <v>93</v>
      </c>
      <c r="N88" s="20">
        <v>93</v>
      </c>
      <c r="O88" s="93">
        <v>1</v>
      </c>
      <c r="P88" s="26" t="str">
        <f>IF(O88="","",IF(O88=1,"RARO",IF(O88=2,"IMPROBABLE",IF(O88=3,"POSIBLE",IF(O88=4,"PROBABLE",IF(O88=5,"CASI SEGURO"))))))</f>
        <v>RARO</v>
      </c>
      <c r="Q88" s="93">
        <v>4</v>
      </c>
      <c r="R88" s="20" t="s">
        <v>37</v>
      </c>
      <c r="S88" s="32" t="str">
        <f>VLOOKUP(O88,$M$128:$R$133,Q88+1,0)</f>
        <v>ALTA</v>
      </c>
      <c r="T88" s="4" t="s">
        <v>235</v>
      </c>
      <c r="U88" s="7" t="s">
        <v>236</v>
      </c>
      <c r="V88" s="25" t="s">
        <v>237</v>
      </c>
      <c r="W88" s="98"/>
      <c r="X88" s="97"/>
    </row>
    <row r="89" spans="1:24" ht="114.75">
      <c r="A89" s="113" t="s">
        <v>231</v>
      </c>
      <c r="B89" s="16" t="s">
        <v>528</v>
      </c>
      <c r="C89" s="16" t="s">
        <v>239</v>
      </c>
      <c r="D89" s="16" t="s">
        <v>529</v>
      </c>
      <c r="E89" s="17" t="s">
        <v>233</v>
      </c>
      <c r="F89" s="93">
        <v>4</v>
      </c>
      <c r="G89" s="20" t="str">
        <f t="shared" si="1"/>
        <v>PROBABLE</v>
      </c>
      <c r="H89" s="93">
        <v>4</v>
      </c>
      <c r="I89" s="20" t="str">
        <f aca="true" t="shared" si="3" ref="I89:I95">IF(H89="","",IF(H89=1,"INSIGNIFICANTE",IF(H89=2,"MENOR",IF(H89=3,"MODERADO",IF(H89=4,"MAYOR",IF(H89=5,"CATASTRÓFICO"))))))</f>
        <v>MAYOR</v>
      </c>
      <c r="J89" s="3" t="str">
        <f>VLOOKUP(F89,$M$128:$R$133,H89+1,0)</f>
        <v>EXTREMA</v>
      </c>
      <c r="K89" s="7" t="s">
        <v>439</v>
      </c>
      <c r="L89" s="17" t="s">
        <v>36</v>
      </c>
      <c r="M89" s="26">
        <v>90</v>
      </c>
      <c r="N89" s="25">
        <v>90</v>
      </c>
      <c r="O89" s="93">
        <v>1</v>
      </c>
      <c r="P89" s="26" t="str">
        <f>IF(O89="","",IF(O89=1,"RARO",IF(O89=2,"IMPROBABLE",IF(O89=3,"POSIBLE",IF(O89=4,"PROBABLE",IF(O89=5,"CASI SEGURO"))))))</f>
        <v>RARO</v>
      </c>
      <c r="Q89" s="93">
        <v>3</v>
      </c>
      <c r="R89" s="20" t="s">
        <v>33</v>
      </c>
      <c r="S89" s="32" t="str">
        <f>VLOOKUP(O89,$M$128:$R$133,Q89+1,0)</f>
        <v>MODERADA</v>
      </c>
      <c r="T89" s="4" t="s">
        <v>235</v>
      </c>
      <c r="U89" s="7" t="s">
        <v>236</v>
      </c>
      <c r="V89" s="25" t="s">
        <v>237</v>
      </c>
      <c r="W89" s="98"/>
      <c r="X89" s="97"/>
    </row>
    <row r="90" spans="1:24" ht="89.25">
      <c r="A90" s="113" t="s">
        <v>231</v>
      </c>
      <c r="B90" s="16" t="s">
        <v>530</v>
      </c>
      <c r="C90" s="16" t="s">
        <v>240</v>
      </c>
      <c r="D90" s="16" t="s">
        <v>531</v>
      </c>
      <c r="E90" s="17" t="s">
        <v>241</v>
      </c>
      <c r="F90" s="93">
        <v>4</v>
      </c>
      <c r="G90" s="20" t="str">
        <f t="shared" si="1"/>
        <v>PROBABLE</v>
      </c>
      <c r="H90" s="93">
        <v>4</v>
      </c>
      <c r="I90" s="20" t="str">
        <f t="shared" si="3"/>
        <v>MAYOR</v>
      </c>
      <c r="J90" s="3" t="str">
        <f>VLOOKUP(F90,$M$128:$R$133,H90+1,0)</f>
        <v>EXTREMA</v>
      </c>
      <c r="K90" s="7" t="s">
        <v>438</v>
      </c>
      <c r="L90" s="17" t="s">
        <v>36</v>
      </c>
      <c r="M90" s="26">
        <v>92</v>
      </c>
      <c r="N90" s="25">
        <v>92</v>
      </c>
      <c r="O90" s="93">
        <v>1</v>
      </c>
      <c r="P90" s="26" t="str">
        <f>IF(O90="","",IF(O90=1,"RARO",IF(O90=2,"IMPROBABLE",IF(O90=3,"POSIBLE",IF(O90=4,"PROBABLE",IF(O90=5,"CASI SEGURO"))))))</f>
        <v>RARO</v>
      </c>
      <c r="Q90" s="93">
        <v>4</v>
      </c>
      <c r="R90" s="20" t="s">
        <v>37</v>
      </c>
      <c r="S90" s="32" t="str">
        <f>VLOOKUP(O90,$M$128:$R$133,Q90+1,0)</f>
        <v>ALTA</v>
      </c>
      <c r="T90" s="4" t="s">
        <v>242</v>
      </c>
      <c r="U90" s="7" t="s">
        <v>236</v>
      </c>
      <c r="V90" s="25" t="s">
        <v>237</v>
      </c>
      <c r="W90" s="98"/>
      <c r="X90" s="97"/>
    </row>
    <row r="91" spans="1:24" ht="77.25" customHeight="1">
      <c r="A91" s="113" t="s">
        <v>231</v>
      </c>
      <c r="B91" s="16" t="s">
        <v>532</v>
      </c>
      <c r="C91" s="16" t="s">
        <v>243</v>
      </c>
      <c r="D91" s="16" t="s">
        <v>533</v>
      </c>
      <c r="E91" s="17" t="s">
        <v>233</v>
      </c>
      <c r="F91" s="93">
        <v>4</v>
      </c>
      <c r="G91" s="20" t="str">
        <f t="shared" si="1"/>
        <v>PROBABLE</v>
      </c>
      <c r="H91" s="93">
        <v>5</v>
      </c>
      <c r="I91" s="20" t="str">
        <f>IF(H91="","",IF(H91=1,"INSIGNIFICANTE",IF(H91=2,"MENOR",IF(H91=3,"MODERADO",IF(H91=4,"MAYOR",IF(H91=5,"CATASTRÓFICO"))))))</f>
        <v>CATASTRÓFICO</v>
      </c>
      <c r="J91" s="3" t="str">
        <f>VLOOKUP(F91,$M$128:$R$133,H91+1,0)</f>
        <v>EXTREMA</v>
      </c>
      <c r="K91" s="16" t="s">
        <v>244</v>
      </c>
      <c r="L91" s="17" t="s">
        <v>141</v>
      </c>
      <c r="M91" s="26">
        <v>95</v>
      </c>
      <c r="N91" s="20">
        <v>95</v>
      </c>
      <c r="O91" s="93">
        <v>2</v>
      </c>
      <c r="P91" s="20" t="s">
        <v>114</v>
      </c>
      <c r="Q91" s="93">
        <v>3</v>
      </c>
      <c r="R91" s="20" t="s">
        <v>33</v>
      </c>
      <c r="S91" s="32" t="str">
        <f>VLOOKUP(O91,$M$128:$R$133,Q91+1,0)</f>
        <v>MODERADA</v>
      </c>
      <c r="T91" s="4" t="s">
        <v>235</v>
      </c>
      <c r="U91" s="16" t="s">
        <v>236</v>
      </c>
      <c r="V91" s="17" t="s">
        <v>237</v>
      </c>
      <c r="W91" s="98"/>
      <c r="X91" s="97"/>
    </row>
    <row r="92" spans="1:24" ht="114.75">
      <c r="A92" s="113" t="s">
        <v>231</v>
      </c>
      <c r="B92" s="16" t="s">
        <v>534</v>
      </c>
      <c r="C92" s="16" t="s">
        <v>245</v>
      </c>
      <c r="D92" s="16" t="s">
        <v>525</v>
      </c>
      <c r="E92" s="17" t="s">
        <v>233</v>
      </c>
      <c r="F92" s="93">
        <v>4</v>
      </c>
      <c r="G92" s="20" t="str">
        <f t="shared" si="1"/>
        <v>PROBABLE</v>
      </c>
      <c r="H92" s="93">
        <v>4</v>
      </c>
      <c r="I92" s="20" t="str">
        <f t="shared" si="3"/>
        <v>MAYOR</v>
      </c>
      <c r="J92" s="3" t="str">
        <f>VLOOKUP(F92,$M$128:$R$133,H92+1,0)</f>
        <v>EXTREMA</v>
      </c>
      <c r="K92" s="108" t="s">
        <v>246</v>
      </c>
      <c r="L92" s="17" t="s">
        <v>36</v>
      </c>
      <c r="M92" s="26">
        <v>85</v>
      </c>
      <c r="N92" s="20">
        <v>85</v>
      </c>
      <c r="O92" s="93">
        <v>2</v>
      </c>
      <c r="P92" s="20" t="s">
        <v>114</v>
      </c>
      <c r="Q92" s="93">
        <v>3</v>
      </c>
      <c r="R92" s="20" t="s">
        <v>33</v>
      </c>
      <c r="S92" s="32" t="str">
        <f>VLOOKUP(O92,$M$128:$R$133,Q92+1,0)</f>
        <v>MODERADA</v>
      </c>
      <c r="T92" s="4" t="s">
        <v>242</v>
      </c>
      <c r="U92" s="16" t="s">
        <v>247</v>
      </c>
      <c r="V92" s="17" t="s">
        <v>248</v>
      </c>
      <c r="W92" s="17" t="s">
        <v>249</v>
      </c>
      <c r="X92" s="97"/>
    </row>
    <row r="93" spans="1:24" ht="63.75">
      <c r="A93" s="113" t="s">
        <v>231</v>
      </c>
      <c r="B93" s="16" t="s">
        <v>535</v>
      </c>
      <c r="C93" s="16" t="s">
        <v>250</v>
      </c>
      <c r="D93" s="16" t="s">
        <v>536</v>
      </c>
      <c r="E93" s="17" t="s">
        <v>233</v>
      </c>
      <c r="F93" s="93">
        <v>4</v>
      </c>
      <c r="G93" s="20" t="str">
        <f t="shared" si="1"/>
        <v>PROBABLE</v>
      </c>
      <c r="H93" s="93">
        <v>4</v>
      </c>
      <c r="I93" s="20" t="str">
        <f t="shared" si="3"/>
        <v>MAYOR</v>
      </c>
      <c r="J93" s="3" t="str">
        <f>VLOOKUP(F93,$M$128:$R$133,H93+1,0)</f>
        <v>EXTREMA</v>
      </c>
      <c r="K93" s="16" t="s">
        <v>251</v>
      </c>
      <c r="L93" s="17" t="s">
        <v>36</v>
      </c>
      <c r="M93" s="26">
        <v>87</v>
      </c>
      <c r="N93" s="20">
        <v>87</v>
      </c>
      <c r="O93" s="93">
        <v>2</v>
      </c>
      <c r="P93" s="20" t="s">
        <v>114</v>
      </c>
      <c r="Q93" s="93">
        <v>3</v>
      </c>
      <c r="R93" s="20" t="s">
        <v>33</v>
      </c>
      <c r="S93" s="32" t="str">
        <f>VLOOKUP(O93,$M$128:$R$133,Q93+1,0)</f>
        <v>MODERADA</v>
      </c>
      <c r="T93" s="4" t="s">
        <v>235</v>
      </c>
      <c r="U93" s="16" t="s">
        <v>236</v>
      </c>
      <c r="V93" s="17" t="s">
        <v>237</v>
      </c>
      <c r="W93" s="98"/>
      <c r="X93" s="97"/>
    </row>
    <row r="94" spans="1:24" ht="76.5">
      <c r="A94" s="113" t="s">
        <v>231</v>
      </c>
      <c r="B94" s="16" t="s">
        <v>537</v>
      </c>
      <c r="C94" s="16" t="s">
        <v>252</v>
      </c>
      <c r="D94" s="16" t="s">
        <v>538</v>
      </c>
      <c r="E94" s="17" t="s">
        <v>233</v>
      </c>
      <c r="F94" s="93">
        <v>4</v>
      </c>
      <c r="G94" s="20" t="str">
        <f t="shared" si="1"/>
        <v>PROBABLE</v>
      </c>
      <c r="H94" s="93">
        <v>4</v>
      </c>
      <c r="I94" s="20" t="str">
        <f t="shared" si="3"/>
        <v>MAYOR</v>
      </c>
      <c r="J94" s="3" t="str">
        <f>VLOOKUP(F94,$M$128:$R$133,H94+1,0)</f>
        <v>EXTREMA</v>
      </c>
      <c r="K94" s="16" t="s">
        <v>253</v>
      </c>
      <c r="L94" s="17" t="s">
        <v>36</v>
      </c>
      <c r="M94" s="26">
        <v>80</v>
      </c>
      <c r="N94" s="20">
        <v>80</v>
      </c>
      <c r="O94" s="93">
        <v>3</v>
      </c>
      <c r="P94" s="20" t="str">
        <f>IF(F9="","",IF(F9=1,"RARO",IF(F9=2,"IMPROBABLE",IF(F9=3,"POSIBLE",IF(F9=4,"PROBABLE",IF(F9=5,"CASI SEGURO"))))))</f>
        <v>POSIBLE</v>
      </c>
      <c r="Q94" s="93">
        <v>3</v>
      </c>
      <c r="R94" s="20" t="s">
        <v>33</v>
      </c>
      <c r="S94" s="32" t="str">
        <f>VLOOKUP(O94,$M$128:$R$133,Q94+1,0)</f>
        <v>ALTA</v>
      </c>
      <c r="T94" s="4" t="s">
        <v>235</v>
      </c>
      <c r="U94" s="7" t="s">
        <v>254</v>
      </c>
      <c r="V94" s="17" t="s">
        <v>237</v>
      </c>
      <c r="W94" s="17" t="s">
        <v>255</v>
      </c>
      <c r="X94" s="97"/>
    </row>
    <row r="95" spans="1:24" ht="51">
      <c r="A95" s="113" t="s">
        <v>231</v>
      </c>
      <c r="B95" s="16" t="s">
        <v>539</v>
      </c>
      <c r="C95" s="16" t="s">
        <v>256</v>
      </c>
      <c r="D95" s="16" t="s">
        <v>540</v>
      </c>
      <c r="E95" s="17" t="s">
        <v>233</v>
      </c>
      <c r="F95" s="93">
        <v>4</v>
      </c>
      <c r="G95" s="20" t="str">
        <f t="shared" si="1"/>
        <v>PROBABLE</v>
      </c>
      <c r="H95" s="93">
        <v>4</v>
      </c>
      <c r="I95" s="20" t="str">
        <f t="shared" si="3"/>
        <v>MAYOR</v>
      </c>
      <c r="J95" s="3" t="str">
        <f>VLOOKUP(F95,$M$128:$R$133,H95+1,0)</f>
        <v>EXTREMA</v>
      </c>
      <c r="K95" s="7" t="s">
        <v>257</v>
      </c>
      <c r="L95" s="17" t="s">
        <v>36</v>
      </c>
      <c r="M95" s="26">
        <v>77</v>
      </c>
      <c r="N95" s="20">
        <v>77</v>
      </c>
      <c r="O95" s="93">
        <v>3</v>
      </c>
      <c r="P95" s="20" t="str">
        <f>IF(F9="","",IF(F9=1,"RARO",IF(F9=2,"IMPROBABLE",IF(F9=3,"POSIBLE",IF(F9=4,"PROBABLE",IF(F9=5,"CASI SEGURO"))))))</f>
        <v>POSIBLE</v>
      </c>
      <c r="Q95" s="93">
        <v>4</v>
      </c>
      <c r="R95" s="20" t="s">
        <v>37</v>
      </c>
      <c r="S95" s="32" t="str">
        <f>VLOOKUP(O95,$M$128:$R$133,Q95+1,0)</f>
        <v>EXTREMA</v>
      </c>
      <c r="T95" s="4" t="s">
        <v>235</v>
      </c>
      <c r="U95" s="7" t="s">
        <v>258</v>
      </c>
      <c r="V95" s="10" t="s">
        <v>237</v>
      </c>
      <c r="W95" s="17" t="s">
        <v>255</v>
      </c>
      <c r="X95" s="97"/>
    </row>
    <row r="96" spans="1:24" ht="51">
      <c r="A96" s="128" t="s">
        <v>259</v>
      </c>
      <c r="B96" s="64" t="s">
        <v>260</v>
      </c>
      <c r="C96" s="64" t="s">
        <v>261</v>
      </c>
      <c r="D96" s="64" t="s">
        <v>541</v>
      </c>
      <c r="E96" s="68" t="s">
        <v>140</v>
      </c>
      <c r="F96" s="91">
        <v>2</v>
      </c>
      <c r="G96" s="68" t="str">
        <f>IF(F96="","",IF(F96=1,"RARO",IF(F96=2,"IMPROBABLE",IF(F96=3,"POSIBLE",IF(F96=4,"PROBABLE",IF(F96=5,"CASI SEGURO"))))))</f>
        <v>IMPROBABLE</v>
      </c>
      <c r="H96" s="91">
        <v>4</v>
      </c>
      <c r="I96" s="68" t="str">
        <f>IF(H96="","",IF(H96=1,"INSIGNIFICANTE",IF(H96=2,"MENOR",IF(H96=3,"MODERADO",IF(H96=4,"MAYOR",IF(H96=5,"CATASTRÓFICO"))))))</f>
        <v>MAYOR</v>
      </c>
      <c r="J96" s="41" t="s">
        <v>327</v>
      </c>
      <c r="K96" s="7" t="s">
        <v>262</v>
      </c>
      <c r="L96" s="37" t="s">
        <v>36</v>
      </c>
      <c r="M96" s="25">
        <v>65</v>
      </c>
      <c r="N96" s="66">
        <f>(M96+M97)/2</f>
        <v>75</v>
      </c>
      <c r="O96" s="91">
        <v>1</v>
      </c>
      <c r="P96" s="41" t="s">
        <v>53</v>
      </c>
      <c r="Q96" s="91">
        <v>4</v>
      </c>
      <c r="R96" s="41" t="s">
        <v>37</v>
      </c>
      <c r="S96" s="41" t="s">
        <v>327</v>
      </c>
      <c r="T96" s="37" t="s">
        <v>83</v>
      </c>
      <c r="U96" s="40" t="s">
        <v>263</v>
      </c>
      <c r="V96" s="37" t="s">
        <v>264</v>
      </c>
      <c r="W96" s="99">
        <v>43465</v>
      </c>
      <c r="X96" s="35" t="s">
        <v>265</v>
      </c>
    </row>
    <row r="97" spans="1:24" ht="51">
      <c r="A97" s="128"/>
      <c r="B97" s="64"/>
      <c r="C97" s="64"/>
      <c r="D97" s="64"/>
      <c r="E97" s="68"/>
      <c r="F97" s="91"/>
      <c r="G97" s="68"/>
      <c r="H97" s="91"/>
      <c r="I97" s="68"/>
      <c r="J97" s="41"/>
      <c r="K97" s="7" t="s">
        <v>266</v>
      </c>
      <c r="L97" s="37"/>
      <c r="M97" s="25">
        <v>85</v>
      </c>
      <c r="N97" s="66"/>
      <c r="O97" s="91"/>
      <c r="P97" s="41"/>
      <c r="Q97" s="91"/>
      <c r="R97" s="41"/>
      <c r="S97" s="41"/>
      <c r="T97" s="37"/>
      <c r="U97" s="40"/>
      <c r="V97" s="37"/>
      <c r="W97" s="99"/>
      <c r="X97" s="35"/>
    </row>
    <row r="98" spans="1:24" ht="51">
      <c r="A98" s="126" t="s">
        <v>259</v>
      </c>
      <c r="B98" s="64" t="s">
        <v>267</v>
      </c>
      <c r="C98" s="64" t="s">
        <v>268</v>
      </c>
      <c r="D98" s="64" t="s">
        <v>542</v>
      </c>
      <c r="E98" s="68" t="s">
        <v>140</v>
      </c>
      <c r="F98" s="91">
        <v>4</v>
      </c>
      <c r="G98" s="68" t="str">
        <f>IF(F98="","",IF(F98=1,"RARO",IF(F98=2,"IMPROBABLE",IF(F98=3,"POSIBLE",IF(F98=4,"PROBABLE",IF(F98=5,"CASI SEGURO"))))))</f>
        <v>PROBABLE</v>
      </c>
      <c r="H98" s="91">
        <v>2</v>
      </c>
      <c r="I98" s="68" t="str">
        <f>IF(H98="","",IF(H98=1,"INSIGNIFICANTE",IF(H98=2,"MENOR",IF(H98=3,"MODERADO",IF(H98=4,"MAYOR",IF(H98=5,"CATASTRÓFICO"))))))</f>
        <v>MENOR</v>
      </c>
      <c r="J98" s="41" t="s">
        <v>327</v>
      </c>
      <c r="K98" s="7" t="s">
        <v>262</v>
      </c>
      <c r="L98" s="37" t="s">
        <v>36</v>
      </c>
      <c r="M98" s="25">
        <v>65</v>
      </c>
      <c r="N98" s="66">
        <f>(M98+M99)/2</f>
        <v>75</v>
      </c>
      <c r="O98" s="91">
        <v>3</v>
      </c>
      <c r="P98" s="41" t="s">
        <v>269</v>
      </c>
      <c r="Q98" s="91">
        <v>2</v>
      </c>
      <c r="R98" s="41" t="s">
        <v>198</v>
      </c>
      <c r="S98" s="41" t="s">
        <v>270</v>
      </c>
      <c r="T98" s="37" t="s">
        <v>41</v>
      </c>
      <c r="U98" s="40" t="s">
        <v>271</v>
      </c>
      <c r="V98" s="37" t="s">
        <v>264</v>
      </c>
      <c r="W98" s="99">
        <v>43465</v>
      </c>
      <c r="X98" s="35" t="s">
        <v>265</v>
      </c>
    </row>
    <row r="99" spans="1:24" ht="51">
      <c r="A99" s="126"/>
      <c r="B99" s="64"/>
      <c r="C99" s="64"/>
      <c r="D99" s="64"/>
      <c r="E99" s="68"/>
      <c r="F99" s="91"/>
      <c r="G99" s="68"/>
      <c r="H99" s="91"/>
      <c r="I99" s="68"/>
      <c r="J99" s="41"/>
      <c r="K99" s="7" t="s">
        <v>266</v>
      </c>
      <c r="L99" s="37"/>
      <c r="M99" s="25">
        <v>85</v>
      </c>
      <c r="N99" s="66"/>
      <c r="O99" s="91"/>
      <c r="P99" s="41"/>
      <c r="Q99" s="91"/>
      <c r="R99" s="41"/>
      <c r="S99" s="41"/>
      <c r="T99" s="37"/>
      <c r="U99" s="40"/>
      <c r="V99" s="37" t="s">
        <v>272</v>
      </c>
      <c r="W99" s="99">
        <v>43465</v>
      </c>
      <c r="X99" s="35"/>
    </row>
    <row r="100" spans="1:24" ht="93.75" customHeight="1">
      <c r="A100" s="112" t="s">
        <v>259</v>
      </c>
      <c r="B100" s="23" t="s">
        <v>273</v>
      </c>
      <c r="C100" s="23" t="s">
        <v>378</v>
      </c>
      <c r="D100" s="23" t="s">
        <v>543</v>
      </c>
      <c r="E100" s="24" t="s">
        <v>140</v>
      </c>
      <c r="F100" s="93">
        <v>1</v>
      </c>
      <c r="G100" s="24" t="str">
        <f>IF(F100="","",IF(F100=1,"RARO",IF(F100=2,"IMPROBABLE",IF(F100=3,"POSIBLE",IF(F100=4,"PROBABLE",IF(F100=5,"CASI SEGURO"))))))</f>
        <v>RARO</v>
      </c>
      <c r="H100" s="93">
        <v>4</v>
      </c>
      <c r="I100" s="24" t="str">
        <f>IF(H100="","",IF(H100=1,"INSIGNIFICANTE",IF(H100=2,"MENOR",IF(H100=3,"MODERADO",IF(H100=4,"MAYOR",IF(H100=5,"CATASTRÓFICO"))))))</f>
        <v>MAYOR</v>
      </c>
      <c r="J100" s="3" t="str">
        <f>VLOOKUP(F100,$M$128:$R$133,H100+1,0)</f>
        <v>ALTA</v>
      </c>
      <c r="K100" s="16" t="s">
        <v>437</v>
      </c>
      <c r="L100" s="17" t="s">
        <v>36</v>
      </c>
      <c r="M100" s="25">
        <v>85</v>
      </c>
      <c r="N100" s="25">
        <f>+M100</f>
        <v>85</v>
      </c>
      <c r="O100" s="93">
        <v>1</v>
      </c>
      <c r="P100" s="26" t="str">
        <f>IF(O100="","",IF(O100=1,"RARO",IF(O100=2,"IMPROBABLE",IF(O100=3,"POSIBLE",IF(O100=4,"PROBABLE",IF(O100=5,"CASI SEGURO"))))))</f>
        <v>RARO</v>
      </c>
      <c r="Q100" s="93">
        <v>4</v>
      </c>
      <c r="R100" s="24" t="str">
        <f>IF(Q100="","",IF(Q100=1,"INSIGNIFICANTE",IF(Q100=2,"MENOR",IF(Q100=3,"MODERADO",IF(Q100=4,"MAYOR",IF(Q100=5,"CATASTRÓFICO"))))))</f>
        <v>MAYOR</v>
      </c>
      <c r="S100" s="32" t="str">
        <f>VLOOKUP(O100,$M$128:$R$133,Q100+1,0)</f>
        <v>ALTA</v>
      </c>
      <c r="T100" s="4" t="s">
        <v>99</v>
      </c>
      <c r="U100" s="16"/>
      <c r="V100" s="25"/>
      <c r="W100" s="8"/>
      <c r="X100" s="22"/>
    </row>
    <row r="101" spans="1:24" ht="165.75">
      <c r="A101" s="126" t="s">
        <v>259</v>
      </c>
      <c r="B101" s="64" t="s">
        <v>274</v>
      </c>
      <c r="C101" s="64" t="s">
        <v>275</v>
      </c>
      <c r="D101" s="64" t="s">
        <v>276</v>
      </c>
      <c r="E101" s="68" t="s">
        <v>39</v>
      </c>
      <c r="F101" s="91">
        <v>1</v>
      </c>
      <c r="G101" s="68" t="str">
        <f>IF(F101="","",IF(F101=1,"RARO",IF(F101=2,"IMPROBABLE",IF(F101=3,"POSIBLE",IF(F101=4,"PROBABLE",IF(F101=5,"CASI SEGURO"))))))</f>
        <v>RARO</v>
      </c>
      <c r="H101" s="91">
        <v>4</v>
      </c>
      <c r="I101" s="68" t="str">
        <f>IF(H101="","",IF(H101=1,"INSIGNIFICANTE",IF(H101=2,"MENOR",IF(H101=3,"MODERADO",IF(H101=4,"MAYOR",IF(H101=5,"CATASTRÓFICO"))))))</f>
        <v>MAYOR</v>
      </c>
      <c r="J101" s="41" t="s">
        <v>327</v>
      </c>
      <c r="K101" s="16" t="s">
        <v>277</v>
      </c>
      <c r="L101" s="37" t="s">
        <v>36</v>
      </c>
      <c r="M101" s="25">
        <v>65</v>
      </c>
      <c r="N101" s="66">
        <f>(M101+M102)/2</f>
        <v>75</v>
      </c>
      <c r="O101" s="91">
        <v>1</v>
      </c>
      <c r="P101" s="41" t="s">
        <v>53</v>
      </c>
      <c r="Q101" s="91">
        <v>4</v>
      </c>
      <c r="R101" s="41" t="s">
        <v>37</v>
      </c>
      <c r="S101" s="41" t="s">
        <v>327</v>
      </c>
      <c r="T101" s="37" t="s">
        <v>83</v>
      </c>
      <c r="U101" s="16" t="s">
        <v>278</v>
      </c>
      <c r="V101" s="17" t="s">
        <v>279</v>
      </c>
      <c r="W101" s="18">
        <v>43465</v>
      </c>
      <c r="X101" s="22" t="s">
        <v>280</v>
      </c>
    </row>
    <row r="102" spans="1:24" ht="71.25" customHeight="1">
      <c r="A102" s="126"/>
      <c r="B102" s="64"/>
      <c r="C102" s="64"/>
      <c r="D102" s="64"/>
      <c r="E102" s="68"/>
      <c r="F102" s="91"/>
      <c r="G102" s="68"/>
      <c r="H102" s="91"/>
      <c r="I102" s="68"/>
      <c r="J102" s="41"/>
      <c r="K102" s="7" t="s">
        <v>379</v>
      </c>
      <c r="L102" s="37"/>
      <c r="M102" s="25">
        <v>85</v>
      </c>
      <c r="N102" s="66"/>
      <c r="O102" s="91"/>
      <c r="P102" s="41"/>
      <c r="Q102" s="91"/>
      <c r="R102" s="41"/>
      <c r="S102" s="41"/>
      <c r="T102" s="37"/>
      <c r="U102" s="16" t="s">
        <v>281</v>
      </c>
      <c r="V102" s="17" t="s">
        <v>279</v>
      </c>
      <c r="W102" s="18">
        <v>43465</v>
      </c>
      <c r="X102" s="22" t="s">
        <v>282</v>
      </c>
    </row>
    <row r="103" spans="1:24" ht="99.75" customHeight="1">
      <c r="A103" s="125" t="s">
        <v>283</v>
      </c>
      <c r="B103" s="64" t="s">
        <v>380</v>
      </c>
      <c r="C103" s="64" t="s">
        <v>381</v>
      </c>
      <c r="D103" s="40" t="s">
        <v>284</v>
      </c>
      <c r="E103" s="37" t="s">
        <v>35</v>
      </c>
      <c r="F103" s="91">
        <v>1</v>
      </c>
      <c r="G103" s="41" t="str">
        <f>IF(F103="","",IF(F103=1,"RARO",IF(F103=2,"IMPROBABLE",IF(F103=3,"POSIBLE",IF(F103=4,"PROBABLE",IF(F103=5,"CASI SEGURO"))))))</f>
        <v>RARO</v>
      </c>
      <c r="H103" s="91">
        <v>4</v>
      </c>
      <c r="I103" s="41" t="str">
        <f>IF(H103="","",IF(H103=1,"INSIGNIFICANTE",IF(H103=2,"MENOR",IF(H103=3,"MODERADO",IF(H103=4,"MAYOR",IF(H103=5,"CATASTRÓFICO"))))))</f>
        <v>MAYOR</v>
      </c>
      <c r="J103" s="41" t="s">
        <v>327</v>
      </c>
      <c r="K103" s="16" t="s">
        <v>382</v>
      </c>
      <c r="L103" s="37" t="s">
        <v>36</v>
      </c>
      <c r="M103" s="25">
        <v>85</v>
      </c>
      <c r="N103" s="65">
        <f>(M103+M104+M105)/3</f>
        <v>85</v>
      </c>
      <c r="O103" s="91">
        <v>1</v>
      </c>
      <c r="P103" s="41" t="str">
        <f>IF(O103="","",IF(O103=1,"RARO",IF(O103=2,"IMPROBABLE",IF(O103=3,"POSIBLE",IF(O103=4,"PROBABLE",IF(O103=5,"CASI SEGURO"))))))</f>
        <v>RARO</v>
      </c>
      <c r="Q103" s="91">
        <v>4</v>
      </c>
      <c r="R103" s="41" t="str">
        <f>IF(Q103="","",IF(Q103=1,"INSIGNIFICANTE",IF(Q103=2,"MENOR",IF(Q103=3,"MODERADO",IF(Q103=4,"MAYOR",IF(Q103=5,"CATASTRÓFICO"))))))</f>
        <v>MAYOR</v>
      </c>
      <c r="S103" s="41" t="s">
        <v>327</v>
      </c>
      <c r="T103" s="37" t="s">
        <v>41</v>
      </c>
      <c r="U103" s="40" t="s">
        <v>285</v>
      </c>
      <c r="V103" s="37" t="s">
        <v>286</v>
      </c>
      <c r="W103" s="38">
        <v>43465</v>
      </c>
      <c r="X103" s="35" t="s">
        <v>287</v>
      </c>
    </row>
    <row r="104" spans="1:24" ht="74.25" customHeight="1">
      <c r="A104" s="125"/>
      <c r="B104" s="64"/>
      <c r="C104" s="64"/>
      <c r="D104" s="40"/>
      <c r="E104" s="37"/>
      <c r="F104" s="91"/>
      <c r="G104" s="41"/>
      <c r="H104" s="91"/>
      <c r="I104" s="41"/>
      <c r="J104" s="41"/>
      <c r="K104" s="16" t="s">
        <v>288</v>
      </c>
      <c r="L104" s="37"/>
      <c r="M104" s="25">
        <v>85</v>
      </c>
      <c r="N104" s="65"/>
      <c r="O104" s="91"/>
      <c r="P104" s="41"/>
      <c r="Q104" s="91"/>
      <c r="R104" s="41"/>
      <c r="S104" s="41"/>
      <c r="T104" s="37"/>
      <c r="U104" s="40"/>
      <c r="V104" s="37"/>
      <c r="W104" s="38"/>
      <c r="X104" s="35"/>
    </row>
    <row r="105" spans="1:24" ht="57.75" customHeight="1">
      <c r="A105" s="125"/>
      <c r="B105" s="64"/>
      <c r="C105" s="64"/>
      <c r="D105" s="40"/>
      <c r="E105" s="37"/>
      <c r="F105" s="91"/>
      <c r="G105" s="41"/>
      <c r="H105" s="91"/>
      <c r="I105" s="41"/>
      <c r="J105" s="41"/>
      <c r="K105" s="16" t="s">
        <v>289</v>
      </c>
      <c r="L105" s="37"/>
      <c r="M105" s="25">
        <v>85</v>
      </c>
      <c r="N105" s="65"/>
      <c r="O105" s="91"/>
      <c r="P105" s="41"/>
      <c r="Q105" s="91"/>
      <c r="R105" s="41"/>
      <c r="S105" s="41"/>
      <c r="T105" s="37"/>
      <c r="U105" s="40"/>
      <c r="V105" s="37"/>
      <c r="W105" s="38"/>
      <c r="X105" s="35"/>
    </row>
    <row r="106" spans="1:24" ht="36" customHeight="1">
      <c r="A106" s="125" t="s">
        <v>283</v>
      </c>
      <c r="B106" s="64" t="s">
        <v>383</v>
      </c>
      <c r="C106" s="64" t="s">
        <v>290</v>
      </c>
      <c r="D106" s="40" t="s">
        <v>291</v>
      </c>
      <c r="E106" s="37" t="s">
        <v>140</v>
      </c>
      <c r="F106" s="91">
        <v>2</v>
      </c>
      <c r="G106" s="41" t="str">
        <f>IF(F106="","",IF(F106=1,"RARO",IF(F106=2,"IMPROBABLE",IF(F106=3,"POSIBLE",IF(F106=4,"PROBABLE",IF(F106=5,"CASI SEGURO"))))))</f>
        <v>IMPROBABLE</v>
      </c>
      <c r="H106" s="91">
        <v>4</v>
      </c>
      <c r="I106" s="41" t="str">
        <f>IF(H106="","",IF(H106=1,"INSIGNIFICANTE",IF(H106=2,"MENOR",IF(H106=3,"MODERADO",IF(H106=4,"MAYOR",IF(H106=5,"CATASTRÓFICO"))))))</f>
        <v>MAYOR</v>
      </c>
      <c r="J106" s="41" t="s">
        <v>327</v>
      </c>
      <c r="K106" s="16" t="s">
        <v>292</v>
      </c>
      <c r="L106" s="37" t="s">
        <v>36</v>
      </c>
      <c r="M106" s="25">
        <v>85</v>
      </c>
      <c r="N106" s="65">
        <f>(M106+M107+M108)/3</f>
        <v>85</v>
      </c>
      <c r="O106" s="91">
        <v>1</v>
      </c>
      <c r="P106" s="41" t="str">
        <f>IF(O106="","",IF(O106=1,"RARO",IF(O106=2,"IMPROBABLE",IF(O106=3,"POSIBLE",IF(O106=4,"PROBABLE",IF(O106=5,"CASI SEGURO"))))))</f>
        <v>RARO</v>
      </c>
      <c r="Q106" s="91">
        <v>4</v>
      </c>
      <c r="R106" s="41" t="str">
        <f>IF(Q106="","",IF(Q106=1,"INSIGNIFICANTE",IF(Q106=2,"MENOR",IF(Q106=3,"MODERADO",IF(Q106=4,"MAYOR",IF(Q106=5,"CATASTRÓFICO"))))))</f>
        <v>MAYOR</v>
      </c>
      <c r="S106" s="41" t="s">
        <v>327</v>
      </c>
      <c r="T106" s="37" t="s">
        <v>41</v>
      </c>
      <c r="U106" s="40" t="s">
        <v>293</v>
      </c>
      <c r="V106" s="37" t="s">
        <v>286</v>
      </c>
      <c r="W106" s="38">
        <v>43465</v>
      </c>
      <c r="X106" s="35" t="s">
        <v>294</v>
      </c>
    </row>
    <row r="107" spans="1:24" ht="61.5" customHeight="1">
      <c r="A107" s="125"/>
      <c r="B107" s="64"/>
      <c r="C107" s="64"/>
      <c r="D107" s="40"/>
      <c r="E107" s="37"/>
      <c r="F107" s="91"/>
      <c r="G107" s="41"/>
      <c r="H107" s="91"/>
      <c r="I107" s="41"/>
      <c r="J107" s="41"/>
      <c r="K107" s="16" t="s">
        <v>295</v>
      </c>
      <c r="L107" s="37"/>
      <c r="M107" s="25">
        <v>85</v>
      </c>
      <c r="N107" s="65"/>
      <c r="O107" s="91"/>
      <c r="P107" s="41"/>
      <c r="Q107" s="91"/>
      <c r="R107" s="41"/>
      <c r="S107" s="41"/>
      <c r="T107" s="37"/>
      <c r="U107" s="40"/>
      <c r="V107" s="37"/>
      <c r="W107" s="38"/>
      <c r="X107" s="35"/>
    </row>
    <row r="108" spans="1:24" ht="41.25" customHeight="1">
      <c r="A108" s="125"/>
      <c r="B108" s="64"/>
      <c r="C108" s="64"/>
      <c r="D108" s="40"/>
      <c r="E108" s="37"/>
      <c r="F108" s="91"/>
      <c r="G108" s="41"/>
      <c r="H108" s="91"/>
      <c r="I108" s="41"/>
      <c r="J108" s="41"/>
      <c r="K108" s="7" t="s">
        <v>296</v>
      </c>
      <c r="L108" s="37"/>
      <c r="M108" s="25">
        <v>85</v>
      </c>
      <c r="N108" s="65"/>
      <c r="O108" s="91"/>
      <c r="P108" s="41"/>
      <c r="Q108" s="91"/>
      <c r="R108" s="41"/>
      <c r="S108" s="41"/>
      <c r="T108" s="37"/>
      <c r="U108" s="40"/>
      <c r="V108" s="37"/>
      <c r="W108" s="38"/>
      <c r="X108" s="35"/>
    </row>
    <row r="109" spans="1:24" ht="76.5">
      <c r="A109" s="125" t="s">
        <v>283</v>
      </c>
      <c r="B109" s="64" t="s">
        <v>544</v>
      </c>
      <c r="C109" s="64" t="s">
        <v>384</v>
      </c>
      <c r="D109" s="40" t="s">
        <v>297</v>
      </c>
      <c r="E109" s="37" t="s">
        <v>140</v>
      </c>
      <c r="F109" s="91">
        <v>3</v>
      </c>
      <c r="G109" s="41" t="str">
        <f>IF(F109="","",IF(F109=1,"RARO",IF(F109=2,"IMPROBABLE",IF(F109=3,"POSIBLE",IF(F109=4,"PROBABLE",IF(F109=5,"CASI SEGURO"))))))</f>
        <v>POSIBLE</v>
      </c>
      <c r="H109" s="91">
        <v>3</v>
      </c>
      <c r="I109" s="41" t="str">
        <f>IF(H109="","",IF(H109=1,"INSIGNIFICANTE",IF(H109=2,"MENOR",IF(H109=3,"MODERADO",IF(H109=4,"MAYOR",IF(H109=5,"CATASTRÓFICO"))))))</f>
        <v>MODERADO</v>
      </c>
      <c r="J109" s="41" t="s">
        <v>327</v>
      </c>
      <c r="K109" s="7" t="s">
        <v>298</v>
      </c>
      <c r="L109" s="37" t="s">
        <v>36</v>
      </c>
      <c r="M109" s="25">
        <v>65</v>
      </c>
      <c r="N109" s="65">
        <f>(M109+M110+M111)/3</f>
        <v>76.66666666666667</v>
      </c>
      <c r="O109" s="91">
        <v>1</v>
      </c>
      <c r="P109" s="41" t="str">
        <f>IF(O109="","",IF(O109=1,"RARO",IF(O109=2,"IMPROBABLE",IF(O109=3,"POSIBLE",IF(O109=4,"PROBABLE",IF(O109=5,"CASI SEGURO"))))))</f>
        <v>RARO</v>
      </c>
      <c r="Q109" s="91">
        <v>3</v>
      </c>
      <c r="R109" s="41" t="str">
        <f>IF(Q109="","",IF(Q109=1,"INSIGNIFICANTE",IF(Q109=2,"MENOR",IF(Q109=3,"MODERADO",IF(Q109=4,"MAYOR",IF(Q109=5,"CATASTRÓFICO"))))))</f>
        <v>MODERADO</v>
      </c>
      <c r="S109" s="41" t="s">
        <v>270</v>
      </c>
      <c r="T109" s="37" t="s">
        <v>65</v>
      </c>
      <c r="U109" s="40" t="s">
        <v>299</v>
      </c>
      <c r="V109" s="37" t="s">
        <v>286</v>
      </c>
      <c r="W109" s="38">
        <v>43465</v>
      </c>
      <c r="X109" s="35" t="s">
        <v>300</v>
      </c>
    </row>
    <row r="110" spans="1:24" ht="32.25" customHeight="1">
      <c r="A110" s="125"/>
      <c r="B110" s="64"/>
      <c r="C110" s="64"/>
      <c r="D110" s="40"/>
      <c r="E110" s="37"/>
      <c r="F110" s="91"/>
      <c r="G110" s="41"/>
      <c r="H110" s="91"/>
      <c r="I110" s="41"/>
      <c r="J110" s="41"/>
      <c r="K110" s="7" t="s">
        <v>301</v>
      </c>
      <c r="L110" s="37"/>
      <c r="M110" s="25">
        <v>100</v>
      </c>
      <c r="N110" s="65"/>
      <c r="O110" s="91"/>
      <c r="P110" s="41"/>
      <c r="Q110" s="91"/>
      <c r="R110" s="41"/>
      <c r="S110" s="41"/>
      <c r="T110" s="37"/>
      <c r="U110" s="40"/>
      <c r="V110" s="37"/>
      <c r="W110" s="38"/>
      <c r="X110" s="35"/>
    </row>
    <row r="111" spans="1:24" ht="63.75">
      <c r="A111" s="125"/>
      <c r="B111" s="64"/>
      <c r="C111" s="64"/>
      <c r="D111" s="40"/>
      <c r="E111" s="37"/>
      <c r="F111" s="91"/>
      <c r="G111" s="41"/>
      <c r="H111" s="91"/>
      <c r="I111" s="41"/>
      <c r="J111" s="41"/>
      <c r="K111" s="7" t="s">
        <v>302</v>
      </c>
      <c r="L111" s="37"/>
      <c r="M111" s="25">
        <v>65</v>
      </c>
      <c r="N111" s="65"/>
      <c r="O111" s="91"/>
      <c r="P111" s="41"/>
      <c r="Q111" s="91"/>
      <c r="R111" s="41"/>
      <c r="S111" s="41"/>
      <c r="T111" s="37"/>
      <c r="U111" s="40"/>
      <c r="V111" s="37"/>
      <c r="W111" s="38"/>
      <c r="X111" s="35"/>
    </row>
    <row r="112" spans="1:24" ht="32.25" customHeight="1">
      <c r="A112" s="125" t="s">
        <v>283</v>
      </c>
      <c r="B112" s="64" t="s">
        <v>303</v>
      </c>
      <c r="C112" s="64" t="s">
        <v>545</v>
      </c>
      <c r="D112" s="40" t="s">
        <v>304</v>
      </c>
      <c r="E112" s="37" t="s">
        <v>39</v>
      </c>
      <c r="F112" s="91">
        <v>1</v>
      </c>
      <c r="G112" s="41" t="str">
        <f>IF(F112="","",IF(F112=1,"RARO",IF(F112=2,"IMPROBABLE",IF(F112=3,"POSIBLE",IF(F112=4,"PROBABLE",IF(F112=5,"CASI SEGURO"))))))</f>
        <v>RARO</v>
      </c>
      <c r="H112" s="91">
        <v>5</v>
      </c>
      <c r="I112" s="41" t="str">
        <f>IF(H112="","",IF(H112=1,"INSIGNIFICANTE",IF(H112=2,"MENOR",IF(H112=3,"MODERADO",IF(H112=4,"MAYOR",IF(H112=5,"CATASTRÓFICO"))))))</f>
        <v>CATASTRÓFICO</v>
      </c>
      <c r="J112" s="41" t="s">
        <v>327</v>
      </c>
      <c r="K112" s="7" t="s">
        <v>305</v>
      </c>
      <c r="L112" s="37" t="s">
        <v>36</v>
      </c>
      <c r="M112" s="25">
        <v>85</v>
      </c>
      <c r="N112" s="65">
        <f>(M112+M113+M114+M115)/4</f>
        <v>85</v>
      </c>
      <c r="O112" s="91">
        <v>1</v>
      </c>
      <c r="P112" s="41" t="str">
        <f>IF(O112="","",IF(O112=1,"RARO",IF(O112=2,"IMPROBABLE",IF(O112=3,"POSIBLE",IF(O112=4,"PROBABLE",IF(O112=5,"CASI SEGURO"))))))</f>
        <v>RARO</v>
      </c>
      <c r="Q112" s="91">
        <v>5</v>
      </c>
      <c r="R112" s="41" t="str">
        <f>IF(Q112="","",IF(Q112=1,"INSIGNIFICANTE",IF(Q112=2,"MENOR",IF(Q112=3,"MODERADO",IF(Q112=4,"MAYOR",IF(Q112=5,"CATASTRÓFICO"))))))</f>
        <v>CATASTRÓFICO</v>
      </c>
      <c r="S112" s="41" t="s">
        <v>327</v>
      </c>
      <c r="T112" s="37" t="s">
        <v>41</v>
      </c>
      <c r="U112" s="40" t="s">
        <v>306</v>
      </c>
      <c r="V112" s="37" t="s">
        <v>307</v>
      </c>
      <c r="W112" s="38">
        <v>43465</v>
      </c>
      <c r="X112" s="35" t="s">
        <v>308</v>
      </c>
    </row>
    <row r="113" spans="1:24" ht="32.25" customHeight="1">
      <c r="A113" s="125"/>
      <c r="B113" s="64"/>
      <c r="C113" s="64"/>
      <c r="D113" s="40"/>
      <c r="E113" s="37"/>
      <c r="F113" s="91"/>
      <c r="G113" s="41"/>
      <c r="H113" s="91"/>
      <c r="I113" s="41"/>
      <c r="J113" s="41"/>
      <c r="K113" s="7" t="s">
        <v>309</v>
      </c>
      <c r="L113" s="37"/>
      <c r="M113" s="25">
        <v>85</v>
      </c>
      <c r="N113" s="65"/>
      <c r="O113" s="91"/>
      <c r="P113" s="41"/>
      <c r="Q113" s="91"/>
      <c r="R113" s="41"/>
      <c r="S113" s="41"/>
      <c r="T113" s="37"/>
      <c r="U113" s="40"/>
      <c r="V113" s="37"/>
      <c r="W113" s="38"/>
      <c r="X113" s="35"/>
    </row>
    <row r="114" spans="1:24" ht="42.75" customHeight="1">
      <c r="A114" s="125"/>
      <c r="B114" s="64"/>
      <c r="C114" s="64"/>
      <c r="D114" s="40"/>
      <c r="E114" s="37"/>
      <c r="F114" s="91"/>
      <c r="G114" s="41"/>
      <c r="H114" s="91"/>
      <c r="I114" s="41"/>
      <c r="J114" s="41"/>
      <c r="K114" s="7" t="s">
        <v>310</v>
      </c>
      <c r="L114" s="37"/>
      <c r="M114" s="25">
        <v>85</v>
      </c>
      <c r="N114" s="65"/>
      <c r="O114" s="91"/>
      <c r="P114" s="41"/>
      <c r="Q114" s="91"/>
      <c r="R114" s="41"/>
      <c r="S114" s="41"/>
      <c r="T114" s="37"/>
      <c r="U114" s="40"/>
      <c r="V114" s="37"/>
      <c r="W114" s="38"/>
      <c r="X114" s="35"/>
    </row>
    <row r="115" spans="1:24" ht="48.75" customHeight="1">
      <c r="A115" s="125"/>
      <c r="B115" s="64"/>
      <c r="C115" s="64"/>
      <c r="D115" s="40"/>
      <c r="E115" s="37"/>
      <c r="F115" s="91"/>
      <c r="G115" s="41"/>
      <c r="H115" s="91"/>
      <c r="I115" s="41"/>
      <c r="J115" s="41"/>
      <c r="K115" s="7" t="s">
        <v>311</v>
      </c>
      <c r="L115" s="37"/>
      <c r="M115" s="25">
        <v>85</v>
      </c>
      <c r="N115" s="65"/>
      <c r="O115" s="91"/>
      <c r="P115" s="41"/>
      <c r="Q115" s="91"/>
      <c r="R115" s="41"/>
      <c r="S115" s="41"/>
      <c r="T115" s="37"/>
      <c r="U115" s="40"/>
      <c r="V115" s="37"/>
      <c r="W115" s="38"/>
      <c r="X115" s="35"/>
    </row>
    <row r="116" spans="1:24" ht="66" customHeight="1">
      <c r="A116" s="125" t="s">
        <v>283</v>
      </c>
      <c r="B116" s="64" t="s">
        <v>312</v>
      </c>
      <c r="C116" s="64" t="s">
        <v>313</v>
      </c>
      <c r="D116" s="40" t="s">
        <v>314</v>
      </c>
      <c r="E116" s="37" t="s">
        <v>35</v>
      </c>
      <c r="F116" s="91">
        <v>1</v>
      </c>
      <c r="G116" s="41" t="str">
        <f>IF(F116="","",IF(F116=1,"RARO",IF(F116=2,"IMPROBABLE",IF(F116=3,"POSIBLE",IF(F116=4,"PROBABLE",IF(F116=5,"CASI SEGURO"))))))</f>
        <v>RARO</v>
      </c>
      <c r="H116" s="91">
        <v>2</v>
      </c>
      <c r="I116" s="41" t="str">
        <f>IF(H116="","",IF(H116=1,"INSIGNIFICANTE",IF(H116=2,"MENOR",IF(H116=3,"MODERADO",IF(H116=4,"MAYOR",IF(H116=5,"CATASTRÓFICO"))))))</f>
        <v>MENOR</v>
      </c>
      <c r="J116" s="73" t="s">
        <v>328</v>
      </c>
      <c r="K116" s="7" t="s">
        <v>315</v>
      </c>
      <c r="L116" s="37" t="s">
        <v>36</v>
      </c>
      <c r="M116" s="25">
        <v>65</v>
      </c>
      <c r="N116" s="65">
        <f>(M116+M117+M118)/3</f>
        <v>65</v>
      </c>
      <c r="O116" s="91">
        <v>1</v>
      </c>
      <c r="P116" s="41" t="str">
        <f>IF(O116="","",IF(O116=1,"RARO",IF(O116=2,"IMPROBABLE",IF(O116=3,"POSIBLE",IF(O116=4,"PROBABLE",IF(O116=5,"CASI SEGURO"))))))</f>
        <v>RARO</v>
      </c>
      <c r="Q116" s="91">
        <v>2</v>
      </c>
      <c r="R116" s="41" t="str">
        <f>IF(Q116="","",IF(Q116=1,"INSIGNIFICANTE",IF(Q116=2,"MENOR",IF(Q116=3,"MODERADO",IF(Q116=4,"MAYOR",IF(Q116=5,"CATASTRÓFICO"))))))</f>
        <v>MENOR</v>
      </c>
      <c r="S116" s="41" t="s">
        <v>328</v>
      </c>
      <c r="T116" s="37" t="s">
        <v>65</v>
      </c>
      <c r="U116" s="40" t="s">
        <v>316</v>
      </c>
      <c r="V116" s="76"/>
      <c r="W116" s="100"/>
      <c r="X116" s="76"/>
    </row>
    <row r="117" spans="1:24" ht="75" customHeight="1">
      <c r="A117" s="125"/>
      <c r="B117" s="64"/>
      <c r="C117" s="64"/>
      <c r="D117" s="40"/>
      <c r="E117" s="37"/>
      <c r="F117" s="91"/>
      <c r="G117" s="41"/>
      <c r="H117" s="91"/>
      <c r="I117" s="41"/>
      <c r="J117" s="74"/>
      <c r="K117" s="7" t="s">
        <v>317</v>
      </c>
      <c r="L117" s="37"/>
      <c r="M117" s="25">
        <v>65</v>
      </c>
      <c r="N117" s="65"/>
      <c r="O117" s="91"/>
      <c r="P117" s="41"/>
      <c r="Q117" s="91"/>
      <c r="R117" s="41"/>
      <c r="S117" s="41"/>
      <c r="T117" s="37"/>
      <c r="U117" s="40"/>
      <c r="V117" s="77"/>
      <c r="W117" s="101"/>
      <c r="X117" s="77"/>
    </row>
    <row r="118" spans="1:24" ht="57" customHeight="1">
      <c r="A118" s="125"/>
      <c r="B118" s="64"/>
      <c r="C118" s="64"/>
      <c r="D118" s="40"/>
      <c r="E118" s="37"/>
      <c r="F118" s="91"/>
      <c r="G118" s="41"/>
      <c r="H118" s="91"/>
      <c r="I118" s="41"/>
      <c r="J118" s="75"/>
      <c r="K118" s="7" t="s">
        <v>318</v>
      </c>
      <c r="L118" s="37"/>
      <c r="M118" s="25">
        <v>65</v>
      </c>
      <c r="N118" s="65"/>
      <c r="O118" s="91"/>
      <c r="P118" s="41"/>
      <c r="Q118" s="91"/>
      <c r="R118" s="41"/>
      <c r="S118" s="41"/>
      <c r="T118" s="37"/>
      <c r="U118" s="40"/>
      <c r="V118" s="78"/>
      <c r="W118" s="102"/>
      <c r="X118" s="78"/>
    </row>
    <row r="119" spans="1:24" ht="30" customHeight="1">
      <c r="A119" s="125" t="s">
        <v>283</v>
      </c>
      <c r="B119" s="64" t="s">
        <v>385</v>
      </c>
      <c r="C119" s="64" t="s">
        <v>546</v>
      </c>
      <c r="D119" s="40" t="s">
        <v>319</v>
      </c>
      <c r="E119" s="37" t="s">
        <v>140</v>
      </c>
      <c r="F119" s="91">
        <v>1</v>
      </c>
      <c r="G119" s="41" t="str">
        <f>IF(F119="","",IF(F119=1,"RARO",IF(F119=2,"IMPROBABLE",IF(F119=3,"POSIBLE",IF(F119=4,"PROBABLE",IF(F119=5,"CASI SEGURO"))))))</f>
        <v>RARO</v>
      </c>
      <c r="H119" s="91">
        <v>4</v>
      </c>
      <c r="I119" s="41" t="str">
        <f>IF(H119="","",IF(H119=1,"INSIGNIFICANTE",IF(H119=2,"MENOR",IF(H119=3,"MODERADO",IF(H119=4,"MAYOR",IF(H119=5,"CATASTRÓFICO"))))))</f>
        <v>MAYOR</v>
      </c>
      <c r="J119" s="72" t="s">
        <v>327</v>
      </c>
      <c r="K119" s="7" t="s">
        <v>305</v>
      </c>
      <c r="L119" s="37" t="s">
        <v>36</v>
      </c>
      <c r="M119" s="25">
        <v>85</v>
      </c>
      <c r="N119" s="65">
        <f>(M119+M120+M121)/3</f>
        <v>78.33333333333333</v>
      </c>
      <c r="O119" s="91">
        <v>1</v>
      </c>
      <c r="P119" s="41" t="str">
        <f>IF(O119="","",IF(O119=1,"RARO",IF(O119=2,"IMPROBABLE",IF(O119=3,"POSIBLE",IF(O119=4,"PROBABLE",IF(O119=5,"CASI SEGURO"))))))</f>
        <v>RARO</v>
      </c>
      <c r="Q119" s="91">
        <v>4</v>
      </c>
      <c r="R119" s="41" t="str">
        <f>IF(Q119="","",IF(Q119=1,"INSIGNIFICANTE",IF(Q119=2,"MENOR",IF(Q119=3,"MODERADO",IF(Q119=4,"MAYOR",IF(Q119=5,"CATASTRÓFICO"))))))</f>
        <v>MAYOR</v>
      </c>
      <c r="S119" s="41" t="s">
        <v>327</v>
      </c>
      <c r="T119" s="37" t="s">
        <v>41</v>
      </c>
      <c r="U119" s="40" t="s">
        <v>320</v>
      </c>
      <c r="V119" s="37" t="s">
        <v>286</v>
      </c>
      <c r="W119" s="38">
        <v>43465</v>
      </c>
      <c r="X119" s="35" t="s">
        <v>321</v>
      </c>
    </row>
    <row r="120" spans="1:24" ht="32.25" customHeight="1">
      <c r="A120" s="125"/>
      <c r="B120" s="64"/>
      <c r="C120" s="64"/>
      <c r="D120" s="40"/>
      <c r="E120" s="37"/>
      <c r="F120" s="91"/>
      <c r="G120" s="41"/>
      <c r="H120" s="91"/>
      <c r="I120" s="41"/>
      <c r="J120" s="72"/>
      <c r="K120" s="7" t="s">
        <v>322</v>
      </c>
      <c r="L120" s="37"/>
      <c r="M120" s="25">
        <v>85</v>
      </c>
      <c r="N120" s="65"/>
      <c r="O120" s="91"/>
      <c r="P120" s="41"/>
      <c r="Q120" s="91"/>
      <c r="R120" s="41"/>
      <c r="S120" s="41"/>
      <c r="T120" s="37"/>
      <c r="U120" s="40"/>
      <c r="V120" s="37"/>
      <c r="W120" s="38"/>
      <c r="X120" s="35"/>
    </row>
    <row r="121" spans="1:24" ht="49.5" customHeight="1">
      <c r="A121" s="125"/>
      <c r="B121" s="64"/>
      <c r="C121" s="64"/>
      <c r="D121" s="40"/>
      <c r="E121" s="37"/>
      <c r="F121" s="91"/>
      <c r="G121" s="41"/>
      <c r="H121" s="91"/>
      <c r="I121" s="41"/>
      <c r="J121" s="72"/>
      <c r="K121" s="7" t="s">
        <v>310</v>
      </c>
      <c r="L121" s="37"/>
      <c r="M121" s="25">
        <v>65</v>
      </c>
      <c r="N121" s="65"/>
      <c r="O121" s="91"/>
      <c r="P121" s="41"/>
      <c r="Q121" s="91"/>
      <c r="R121" s="41"/>
      <c r="S121" s="41"/>
      <c r="T121" s="37"/>
      <c r="U121" s="40"/>
      <c r="V121" s="37"/>
      <c r="W121" s="38"/>
      <c r="X121" s="35"/>
    </row>
    <row r="122" ht="12.75"/>
    <row r="123" ht="12.75"/>
    <row r="124" ht="12.75"/>
    <row r="125" ht="15" hidden="1"/>
    <row r="126" ht="15" hidden="1"/>
    <row r="127" ht="15" hidden="1"/>
    <row r="128" spans="13:18" ht="15" hidden="1">
      <c r="M128" s="12"/>
      <c r="N128" s="12">
        <v>1</v>
      </c>
      <c r="O128" s="86">
        <v>2</v>
      </c>
      <c r="P128" s="12">
        <v>3</v>
      </c>
      <c r="Q128" s="86">
        <v>4</v>
      </c>
      <c r="R128" s="12">
        <v>5</v>
      </c>
    </row>
    <row r="129" spans="7:18" ht="15" hidden="1">
      <c r="G129" s="11">
        <v>1</v>
      </c>
      <c r="H129" s="79" t="s">
        <v>53</v>
      </c>
      <c r="M129" s="12">
        <v>1</v>
      </c>
      <c r="N129" s="12" t="s">
        <v>328</v>
      </c>
      <c r="O129" s="86" t="s">
        <v>328</v>
      </c>
      <c r="P129" s="12" t="s">
        <v>270</v>
      </c>
      <c r="Q129" s="86" t="s">
        <v>327</v>
      </c>
      <c r="R129" s="12" t="s">
        <v>327</v>
      </c>
    </row>
    <row r="130" spans="7:18" ht="15" hidden="1">
      <c r="G130" s="11">
        <v>2</v>
      </c>
      <c r="H130" s="79" t="s">
        <v>114</v>
      </c>
      <c r="M130" s="12">
        <v>2</v>
      </c>
      <c r="N130" s="12" t="s">
        <v>328</v>
      </c>
      <c r="O130" s="86" t="s">
        <v>328</v>
      </c>
      <c r="P130" s="12" t="s">
        <v>270</v>
      </c>
      <c r="Q130" s="86" t="s">
        <v>327</v>
      </c>
      <c r="R130" s="12" t="s">
        <v>326</v>
      </c>
    </row>
    <row r="131" spans="7:18" ht="15" hidden="1">
      <c r="G131" s="11">
        <v>3</v>
      </c>
      <c r="H131" s="79" t="s">
        <v>269</v>
      </c>
      <c r="M131" s="12">
        <v>3</v>
      </c>
      <c r="N131" s="12" t="s">
        <v>328</v>
      </c>
      <c r="O131" s="86" t="s">
        <v>270</v>
      </c>
      <c r="P131" s="12" t="s">
        <v>327</v>
      </c>
      <c r="Q131" s="86" t="s">
        <v>326</v>
      </c>
      <c r="R131" s="12" t="s">
        <v>326</v>
      </c>
    </row>
    <row r="132" spans="7:18" ht="15" hidden="1">
      <c r="G132" s="11">
        <v>4</v>
      </c>
      <c r="H132" s="79" t="s">
        <v>332</v>
      </c>
      <c r="M132" s="12">
        <v>4</v>
      </c>
      <c r="N132" s="12" t="s">
        <v>270</v>
      </c>
      <c r="O132" s="86" t="s">
        <v>327</v>
      </c>
      <c r="P132" s="12" t="s">
        <v>327</v>
      </c>
      <c r="Q132" s="86" t="s">
        <v>326</v>
      </c>
      <c r="R132" s="12" t="s">
        <v>326</v>
      </c>
    </row>
    <row r="133" spans="7:18" ht="15" hidden="1">
      <c r="G133" s="11">
        <v>5</v>
      </c>
      <c r="H133" s="79" t="s">
        <v>40</v>
      </c>
      <c r="M133" s="12">
        <v>5</v>
      </c>
      <c r="N133" s="12" t="s">
        <v>327</v>
      </c>
      <c r="O133" s="86" t="s">
        <v>327</v>
      </c>
      <c r="P133" s="12" t="s">
        <v>326</v>
      </c>
      <c r="Q133" s="86" t="s">
        <v>326</v>
      </c>
      <c r="R133" s="12" t="s">
        <v>326</v>
      </c>
    </row>
    <row r="134" spans="13:18" ht="15" hidden="1">
      <c r="M134" s="13"/>
      <c r="N134" s="13"/>
      <c r="O134" s="87"/>
      <c r="P134" s="13"/>
      <c r="Q134" s="87"/>
      <c r="R134" s="13"/>
    </row>
    <row r="135" ht="15" hidden="1"/>
    <row r="155" ht="12.75"/>
    <row r="156" ht="12.75"/>
    <row r="564" ht="12.75"/>
    <row r="565" ht="12.75"/>
    <row r="566" ht="12.75"/>
  </sheetData>
  <sheetProtection password="D836" sheet="1" objects="1" scenarios="1"/>
  <mergeCells count="561">
    <mergeCell ref="L31:L35"/>
    <mergeCell ref="A1:C2"/>
    <mergeCell ref="D1:S1"/>
    <mergeCell ref="T1:X2"/>
    <mergeCell ref="V116:V118"/>
    <mergeCell ref="W116:W118"/>
    <mergeCell ref="X116:X118"/>
    <mergeCell ref="O64:O67"/>
    <mergeCell ref="U119:U121"/>
    <mergeCell ref="V119:V121"/>
    <mergeCell ref="W119:W121"/>
    <mergeCell ref="X119:X121"/>
    <mergeCell ref="S11:S12"/>
    <mergeCell ref="J119:J121"/>
    <mergeCell ref="L119:L121"/>
    <mergeCell ref="N119:N121"/>
    <mergeCell ref="O119:O121"/>
    <mergeCell ref="P119:P121"/>
    <mergeCell ref="Q119:Q121"/>
    <mergeCell ref="R119:R121"/>
    <mergeCell ref="S119:S121"/>
    <mergeCell ref="T119:T121"/>
    <mergeCell ref="U112:U115"/>
    <mergeCell ref="V112:V115"/>
    <mergeCell ref="W112:W115"/>
    <mergeCell ref="X112:X115"/>
    <mergeCell ref="J116:J118"/>
    <mergeCell ref="L116:L118"/>
    <mergeCell ref="N116:N118"/>
    <mergeCell ref="O116:O118"/>
    <mergeCell ref="P116:P118"/>
    <mergeCell ref="A119:A121"/>
    <mergeCell ref="B119:B121"/>
    <mergeCell ref="C119:C121"/>
    <mergeCell ref="D119:D121"/>
    <mergeCell ref="E119:E121"/>
    <mergeCell ref="F119:F121"/>
    <mergeCell ref="G119:G121"/>
    <mergeCell ref="H119:H121"/>
    <mergeCell ref="I119:I121"/>
    <mergeCell ref="A116:A118"/>
    <mergeCell ref="B116:B118"/>
    <mergeCell ref="C116:C118"/>
    <mergeCell ref="D116:D118"/>
    <mergeCell ref="E116:E118"/>
    <mergeCell ref="F116:F118"/>
    <mergeCell ref="G116:G118"/>
    <mergeCell ref="H116:H118"/>
    <mergeCell ref="I116:I118"/>
    <mergeCell ref="Q116:Q118"/>
    <mergeCell ref="R116:R118"/>
    <mergeCell ref="S116:S118"/>
    <mergeCell ref="T116:T118"/>
    <mergeCell ref="U116:U118"/>
    <mergeCell ref="J112:J115"/>
    <mergeCell ref="L112:L115"/>
    <mergeCell ref="N112:N115"/>
    <mergeCell ref="O112:O115"/>
    <mergeCell ref="P112:P115"/>
    <mergeCell ref="Q112:Q115"/>
    <mergeCell ref="R112:R115"/>
    <mergeCell ref="S112:S115"/>
    <mergeCell ref="T112:T115"/>
    <mergeCell ref="A112:A115"/>
    <mergeCell ref="B112:B115"/>
    <mergeCell ref="C112:C115"/>
    <mergeCell ref="D112:D115"/>
    <mergeCell ref="E112:E115"/>
    <mergeCell ref="F112:F115"/>
    <mergeCell ref="G112:G115"/>
    <mergeCell ref="H112:H115"/>
    <mergeCell ref="I112:I115"/>
    <mergeCell ref="W106:W108"/>
    <mergeCell ref="X106:X108"/>
    <mergeCell ref="A109:A111"/>
    <mergeCell ref="B109:B111"/>
    <mergeCell ref="C109:C111"/>
    <mergeCell ref="D109:D111"/>
    <mergeCell ref="E109:E111"/>
    <mergeCell ref="F109:F111"/>
    <mergeCell ref="G109:G111"/>
    <mergeCell ref="H109:H111"/>
    <mergeCell ref="I109:I111"/>
    <mergeCell ref="J109:J111"/>
    <mergeCell ref="L109:L111"/>
    <mergeCell ref="N109:N111"/>
    <mergeCell ref="O109:O111"/>
    <mergeCell ref="P109:P111"/>
    <mergeCell ref="Q109:Q111"/>
    <mergeCell ref="R109:R111"/>
    <mergeCell ref="S109:S111"/>
    <mergeCell ref="T109:T111"/>
    <mergeCell ref="U109:U111"/>
    <mergeCell ref="V109:V111"/>
    <mergeCell ref="W109:W111"/>
    <mergeCell ref="X109:X111"/>
    <mergeCell ref="U103:U105"/>
    <mergeCell ref="V103:V105"/>
    <mergeCell ref="W103:W105"/>
    <mergeCell ref="X103:X105"/>
    <mergeCell ref="A106:A108"/>
    <mergeCell ref="B106:B108"/>
    <mergeCell ref="C106:C108"/>
    <mergeCell ref="D106:D108"/>
    <mergeCell ref="E106:E108"/>
    <mergeCell ref="F106:F108"/>
    <mergeCell ref="G106:G108"/>
    <mergeCell ref="H106:H108"/>
    <mergeCell ref="I106:I108"/>
    <mergeCell ref="J106:J108"/>
    <mergeCell ref="L106:L108"/>
    <mergeCell ref="N106:N108"/>
    <mergeCell ref="O106:O108"/>
    <mergeCell ref="P106:P108"/>
    <mergeCell ref="Q106:Q108"/>
    <mergeCell ref="R106:R108"/>
    <mergeCell ref="S106:S108"/>
    <mergeCell ref="T106:T108"/>
    <mergeCell ref="U106:U108"/>
    <mergeCell ref="V106:V108"/>
    <mergeCell ref="J103:J105"/>
    <mergeCell ref="L103:L105"/>
    <mergeCell ref="N103:N105"/>
    <mergeCell ref="O103:O105"/>
    <mergeCell ref="P103:P105"/>
    <mergeCell ref="Q103:Q105"/>
    <mergeCell ref="R103:R105"/>
    <mergeCell ref="S103:S105"/>
    <mergeCell ref="T103:T105"/>
    <mergeCell ref="A103:A105"/>
    <mergeCell ref="B103:B105"/>
    <mergeCell ref="C103:C105"/>
    <mergeCell ref="D103:D105"/>
    <mergeCell ref="E103:E105"/>
    <mergeCell ref="F103:F105"/>
    <mergeCell ref="G103:G105"/>
    <mergeCell ref="H103:H105"/>
    <mergeCell ref="I103:I105"/>
    <mergeCell ref="W98:W99"/>
    <mergeCell ref="X98:X99"/>
    <mergeCell ref="A101:A102"/>
    <mergeCell ref="B101:B102"/>
    <mergeCell ref="C101:C102"/>
    <mergeCell ref="D101:D102"/>
    <mergeCell ref="E101:E102"/>
    <mergeCell ref="F101:F102"/>
    <mergeCell ref="G101:G102"/>
    <mergeCell ref="H101:H102"/>
    <mergeCell ref="I101:I102"/>
    <mergeCell ref="J101:J102"/>
    <mergeCell ref="L101:L102"/>
    <mergeCell ref="N101:N102"/>
    <mergeCell ref="O101:O102"/>
    <mergeCell ref="P101:P102"/>
    <mergeCell ref="Q101:Q102"/>
    <mergeCell ref="R101:R102"/>
    <mergeCell ref="S101:S102"/>
    <mergeCell ref="T101:T102"/>
    <mergeCell ref="U96:U97"/>
    <mergeCell ref="V96:V97"/>
    <mergeCell ref="W96:W97"/>
    <mergeCell ref="X96:X97"/>
    <mergeCell ref="A98:A99"/>
    <mergeCell ref="B98:B99"/>
    <mergeCell ref="C98:C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U98:U99"/>
    <mergeCell ref="V98:V99"/>
    <mergeCell ref="J96:J97"/>
    <mergeCell ref="L96:L97"/>
    <mergeCell ref="N96:N97"/>
    <mergeCell ref="O96:O97"/>
    <mergeCell ref="P96:P97"/>
    <mergeCell ref="Q96:Q97"/>
    <mergeCell ref="R96:R97"/>
    <mergeCell ref="S96:S97"/>
    <mergeCell ref="T96:T97"/>
    <mergeCell ref="A96:A97"/>
    <mergeCell ref="B96:B97"/>
    <mergeCell ref="C96:C97"/>
    <mergeCell ref="D96:D97"/>
    <mergeCell ref="E96:E97"/>
    <mergeCell ref="F96:F97"/>
    <mergeCell ref="G96:G97"/>
    <mergeCell ref="H96:H97"/>
    <mergeCell ref="I96:I97"/>
    <mergeCell ref="N68:N69"/>
    <mergeCell ref="O68:O69"/>
    <mergeCell ref="P68:P69"/>
    <mergeCell ref="Q68:Q69"/>
    <mergeCell ref="R68:R69"/>
    <mergeCell ref="S68:S69"/>
    <mergeCell ref="T68:T69"/>
    <mergeCell ref="A80:A81"/>
    <mergeCell ref="B80:B81"/>
    <mergeCell ref="C80:C81"/>
    <mergeCell ref="D80:D81"/>
    <mergeCell ref="E80:E81"/>
    <mergeCell ref="F80:F81"/>
    <mergeCell ref="G80:G81"/>
    <mergeCell ref="H80:H81"/>
    <mergeCell ref="I80:I81"/>
    <mergeCell ref="J80:J81"/>
    <mergeCell ref="L80:L81"/>
    <mergeCell ref="N80:N81"/>
    <mergeCell ref="O80:O81"/>
    <mergeCell ref="P80:P81"/>
    <mergeCell ref="K66:K67"/>
    <mergeCell ref="M66:M67"/>
    <mergeCell ref="A68:A69"/>
    <mergeCell ref="B68:B69"/>
    <mergeCell ref="C68:C69"/>
    <mergeCell ref="D68:D69"/>
    <mergeCell ref="E68:E69"/>
    <mergeCell ref="F68:F69"/>
    <mergeCell ref="G68:G69"/>
    <mergeCell ref="H68:H69"/>
    <mergeCell ref="I68:I69"/>
    <mergeCell ref="J68:J69"/>
    <mergeCell ref="L68:L69"/>
    <mergeCell ref="S58:S63"/>
    <mergeCell ref="T58:T63"/>
    <mergeCell ref="K60:K61"/>
    <mergeCell ref="M60:M61"/>
    <mergeCell ref="K62:K63"/>
    <mergeCell ref="A64:A67"/>
    <mergeCell ref="B64:B67"/>
    <mergeCell ref="C64:C67"/>
    <mergeCell ref="D64:D67"/>
    <mergeCell ref="E64:E67"/>
    <mergeCell ref="F64:F67"/>
    <mergeCell ref="G64:G67"/>
    <mergeCell ref="H64:H67"/>
    <mergeCell ref="I64:I67"/>
    <mergeCell ref="J64:J67"/>
    <mergeCell ref="K64:K65"/>
    <mergeCell ref="L64:L67"/>
    <mergeCell ref="M64:M65"/>
    <mergeCell ref="N64:N67"/>
    <mergeCell ref="P64:P67"/>
    <mergeCell ref="Q64:Q67"/>
    <mergeCell ref="R64:R67"/>
    <mergeCell ref="S64:S67"/>
    <mergeCell ref="T64:T67"/>
    <mergeCell ref="J58:J63"/>
    <mergeCell ref="K58:K59"/>
    <mergeCell ref="L58:L63"/>
    <mergeCell ref="M58:M59"/>
    <mergeCell ref="N58:N63"/>
    <mergeCell ref="O58:O63"/>
    <mergeCell ref="P58:P63"/>
    <mergeCell ref="Q58:Q63"/>
    <mergeCell ref="R58:R63"/>
    <mergeCell ref="A58:A63"/>
    <mergeCell ref="B58:B63"/>
    <mergeCell ref="C58:C63"/>
    <mergeCell ref="D58:D63"/>
    <mergeCell ref="E58:E63"/>
    <mergeCell ref="F58:F63"/>
    <mergeCell ref="G58:G63"/>
    <mergeCell ref="H58:H63"/>
    <mergeCell ref="I58:I63"/>
    <mergeCell ref="V51:V54"/>
    <mergeCell ref="A55:A57"/>
    <mergeCell ref="B55:B57"/>
    <mergeCell ref="C55:C57"/>
    <mergeCell ref="D55:D57"/>
    <mergeCell ref="E55:E57"/>
    <mergeCell ref="F55:F57"/>
    <mergeCell ref="G55:G57"/>
    <mergeCell ref="H55:H57"/>
    <mergeCell ref="I55:I57"/>
    <mergeCell ref="J55:J57"/>
    <mergeCell ref="L55:L57"/>
    <mergeCell ref="N55:N57"/>
    <mergeCell ref="O55:O57"/>
    <mergeCell ref="P55:P57"/>
    <mergeCell ref="Q55:Q57"/>
    <mergeCell ref="R55:R57"/>
    <mergeCell ref="S55:S57"/>
    <mergeCell ref="U47:U48"/>
    <mergeCell ref="V47:V48"/>
    <mergeCell ref="W47:W48"/>
    <mergeCell ref="X47:X48"/>
    <mergeCell ref="A51:A54"/>
    <mergeCell ref="B51:B54"/>
    <mergeCell ref="C51:C54"/>
    <mergeCell ref="D51:D54"/>
    <mergeCell ref="E51:E54"/>
    <mergeCell ref="F51:F54"/>
    <mergeCell ref="G51:G54"/>
    <mergeCell ref="H51:H54"/>
    <mergeCell ref="I51:I54"/>
    <mergeCell ref="J51:J54"/>
    <mergeCell ref="K51:K52"/>
    <mergeCell ref="L51:L54"/>
    <mergeCell ref="M51:M52"/>
    <mergeCell ref="N51:N54"/>
    <mergeCell ref="O51:O54"/>
    <mergeCell ref="P51:P54"/>
    <mergeCell ref="Q51:Q54"/>
    <mergeCell ref="R51:R54"/>
    <mergeCell ref="S51:S54"/>
    <mergeCell ref="T51:T54"/>
    <mergeCell ref="J46:J50"/>
    <mergeCell ref="L46:L50"/>
    <mergeCell ref="N46:N50"/>
    <mergeCell ref="O46:O50"/>
    <mergeCell ref="P46:P50"/>
    <mergeCell ref="Q46:Q50"/>
    <mergeCell ref="R46:R50"/>
    <mergeCell ref="S46:S50"/>
    <mergeCell ref="T46:T50"/>
    <mergeCell ref="K47:K48"/>
    <mergeCell ref="M47:M48"/>
    <mergeCell ref="A46:A50"/>
    <mergeCell ref="B46:B50"/>
    <mergeCell ref="C46:C50"/>
    <mergeCell ref="D46:D50"/>
    <mergeCell ref="E46:E50"/>
    <mergeCell ref="F46:F50"/>
    <mergeCell ref="G46:G50"/>
    <mergeCell ref="H46:H50"/>
    <mergeCell ref="I46:I50"/>
    <mergeCell ref="T40:T45"/>
    <mergeCell ref="U40:U41"/>
    <mergeCell ref="V40:V45"/>
    <mergeCell ref="W40:W41"/>
    <mergeCell ref="X40:X41"/>
    <mergeCell ref="U42:U43"/>
    <mergeCell ref="W42:W43"/>
    <mergeCell ref="X42:X43"/>
    <mergeCell ref="U44:U45"/>
    <mergeCell ref="W44:W45"/>
    <mergeCell ref="X44:X45"/>
    <mergeCell ref="U37:U38"/>
    <mergeCell ref="W37:W38"/>
    <mergeCell ref="X37:X38"/>
    <mergeCell ref="K38:K39"/>
    <mergeCell ref="M38:M39"/>
    <mergeCell ref="A40:A45"/>
    <mergeCell ref="B40:B45"/>
    <mergeCell ref="C40:C45"/>
    <mergeCell ref="D40:D45"/>
    <mergeCell ref="E40:E45"/>
    <mergeCell ref="F40:F45"/>
    <mergeCell ref="G40:G45"/>
    <mergeCell ref="H40:H45"/>
    <mergeCell ref="I40:I45"/>
    <mergeCell ref="J40:J45"/>
    <mergeCell ref="K40:K42"/>
    <mergeCell ref="L40:L45"/>
    <mergeCell ref="M40:M42"/>
    <mergeCell ref="N40:N45"/>
    <mergeCell ref="O40:O45"/>
    <mergeCell ref="P40:P45"/>
    <mergeCell ref="Q40:Q45"/>
    <mergeCell ref="R40:R45"/>
    <mergeCell ref="S40:S45"/>
    <mergeCell ref="K33:K35"/>
    <mergeCell ref="M33:M35"/>
    <mergeCell ref="V34:V35"/>
    <mergeCell ref="A36:A39"/>
    <mergeCell ref="B36:B39"/>
    <mergeCell ref="C36:C39"/>
    <mergeCell ref="D36:D39"/>
    <mergeCell ref="E36:E39"/>
    <mergeCell ref="F36:F39"/>
    <mergeCell ref="G36:G39"/>
    <mergeCell ref="H36:H39"/>
    <mergeCell ref="I36:I39"/>
    <mergeCell ref="J36:J39"/>
    <mergeCell ref="K36:K37"/>
    <mergeCell ref="L36:L39"/>
    <mergeCell ref="M36:M37"/>
    <mergeCell ref="N36:N39"/>
    <mergeCell ref="O36:O39"/>
    <mergeCell ref="P36:P39"/>
    <mergeCell ref="Q36:Q39"/>
    <mergeCell ref="R36:R39"/>
    <mergeCell ref="S36:S39"/>
    <mergeCell ref="T36:T38"/>
    <mergeCell ref="V36:V38"/>
    <mergeCell ref="U11:U12"/>
    <mergeCell ref="V11:V12"/>
    <mergeCell ref="W11:W12"/>
    <mergeCell ref="X11:X12"/>
    <mergeCell ref="T11:T12"/>
    <mergeCell ref="A31:A35"/>
    <mergeCell ref="B31:B35"/>
    <mergeCell ref="C31:C35"/>
    <mergeCell ref="D31:D35"/>
    <mergeCell ref="E31:E35"/>
    <mergeCell ref="F31:F35"/>
    <mergeCell ref="G31:G35"/>
    <mergeCell ref="H31:H35"/>
    <mergeCell ref="I31:I35"/>
    <mergeCell ref="J31:J35"/>
    <mergeCell ref="N31:N35"/>
    <mergeCell ref="O31:O35"/>
    <mergeCell ref="P31:P35"/>
    <mergeCell ref="Q31:Q35"/>
    <mergeCell ref="R31:R35"/>
    <mergeCell ref="S31:S35"/>
    <mergeCell ref="T31:T35"/>
    <mergeCell ref="V31:V33"/>
    <mergeCell ref="N11:N12"/>
    <mergeCell ref="R11:R12"/>
    <mergeCell ref="J11:J12"/>
    <mergeCell ref="Q11:Q12"/>
    <mergeCell ref="F11:F12"/>
    <mergeCell ref="O11:O12"/>
    <mergeCell ref="P11:P12"/>
    <mergeCell ref="M11:M12"/>
    <mergeCell ref="A11:A12"/>
    <mergeCell ref="B11:B12"/>
    <mergeCell ref="C11:C12"/>
    <mergeCell ref="D11:D12"/>
    <mergeCell ref="E11:E12"/>
    <mergeCell ref="G11:G12"/>
    <mergeCell ref="H11:H12"/>
    <mergeCell ref="I11:I12"/>
    <mergeCell ref="K11:K12"/>
    <mergeCell ref="L11:L12"/>
    <mergeCell ref="J7:J8"/>
    <mergeCell ref="K7:K8"/>
    <mergeCell ref="L7:L8"/>
    <mergeCell ref="M7:N8"/>
    <mergeCell ref="S7:S8"/>
    <mergeCell ref="T4:T8"/>
    <mergeCell ref="U4:X5"/>
    <mergeCell ref="O5:R5"/>
    <mergeCell ref="U6:U8"/>
    <mergeCell ref="V6:V8"/>
    <mergeCell ref="D2:S2"/>
    <mergeCell ref="A3:C3"/>
    <mergeCell ref="D3:S3"/>
    <mergeCell ref="T3:X3"/>
    <mergeCell ref="A4:A8"/>
    <mergeCell ref="B4:E4"/>
    <mergeCell ref="F4:J4"/>
    <mergeCell ref="K4:N5"/>
    <mergeCell ref="O4:S4"/>
    <mergeCell ref="K6:N6"/>
    <mergeCell ref="O6:P7"/>
    <mergeCell ref="Q6:R7"/>
    <mergeCell ref="B5:B7"/>
    <mergeCell ref="C5:C7"/>
    <mergeCell ref="D5:D7"/>
    <mergeCell ref="E5:E8"/>
    <mergeCell ref="F5:I5"/>
    <mergeCell ref="F6:G7"/>
    <mergeCell ref="H6:I7"/>
    <mergeCell ref="W6:W8"/>
    <mergeCell ref="X6:X8"/>
    <mergeCell ref="F13:F16"/>
    <mergeCell ref="G13:G16"/>
    <mergeCell ref="H13:H16"/>
    <mergeCell ref="J13:J16"/>
    <mergeCell ref="L13:L16"/>
    <mergeCell ref="I13:I16"/>
    <mergeCell ref="A13:A16"/>
    <mergeCell ref="B13:B16"/>
    <mergeCell ref="C13:C16"/>
    <mergeCell ref="D13:D16"/>
    <mergeCell ref="E13:E16"/>
    <mergeCell ref="F17:F19"/>
    <mergeCell ref="G17:G19"/>
    <mergeCell ref="H17:H19"/>
    <mergeCell ref="J17:J19"/>
    <mergeCell ref="L17:L19"/>
    <mergeCell ref="A17:A19"/>
    <mergeCell ref="B17:B19"/>
    <mergeCell ref="C17:C19"/>
    <mergeCell ref="D17:D19"/>
    <mergeCell ref="E17:E19"/>
    <mergeCell ref="W13:W16"/>
    <mergeCell ref="U15:U16"/>
    <mergeCell ref="X15:X16"/>
    <mergeCell ref="I17:I19"/>
    <mergeCell ref="S17:S19"/>
    <mergeCell ref="V17:V19"/>
    <mergeCell ref="W17:W19"/>
    <mergeCell ref="U18:U19"/>
    <mergeCell ref="X18:X19"/>
    <mergeCell ref="R17:R19"/>
    <mergeCell ref="T17:T19"/>
    <mergeCell ref="N17:N19"/>
    <mergeCell ref="O17:O19"/>
    <mergeCell ref="P17:P19"/>
    <mergeCell ref="Q17:Q19"/>
    <mergeCell ref="R13:R16"/>
    <mergeCell ref="T13:T16"/>
    <mergeCell ref="S13:S16"/>
    <mergeCell ref="V13:V16"/>
    <mergeCell ref="N13:N16"/>
    <mergeCell ref="O13:O16"/>
    <mergeCell ref="P13:P16"/>
    <mergeCell ref="Q13:Q16"/>
    <mergeCell ref="Q25:Q27"/>
    <mergeCell ref="R25:R27"/>
    <mergeCell ref="F25:F27"/>
    <mergeCell ref="G25:G27"/>
    <mergeCell ref="H25:H27"/>
    <mergeCell ref="I25:I27"/>
    <mergeCell ref="J25:J27"/>
    <mergeCell ref="A25:A27"/>
    <mergeCell ref="B25:B27"/>
    <mergeCell ref="C25:C27"/>
    <mergeCell ref="D25:D27"/>
    <mergeCell ref="E25:E27"/>
    <mergeCell ref="U26:U27"/>
    <mergeCell ref="V26:V27"/>
    <mergeCell ref="W26:W27"/>
    <mergeCell ref="X26:X27"/>
    <mergeCell ref="A28:A30"/>
    <mergeCell ref="B28:B30"/>
    <mergeCell ref="C28:C30"/>
    <mergeCell ref="D28:D30"/>
    <mergeCell ref="E28:E30"/>
    <mergeCell ref="F28:F30"/>
    <mergeCell ref="G28:G30"/>
    <mergeCell ref="H28:H30"/>
    <mergeCell ref="I28:I30"/>
    <mergeCell ref="J28:J30"/>
    <mergeCell ref="L28:L30"/>
    <mergeCell ref="N28:N30"/>
    <mergeCell ref="S25:S27"/>
    <mergeCell ref="T25:T27"/>
    <mergeCell ref="K26:K27"/>
    <mergeCell ref="L26:L27"/>
    <mergeCell ref="M26:M27"/>
    <mergeCell ref="N25:N27"/>
    <mergeCell ref="O25:O27"/>
    <mergeCell ref="P25:P27"/>
    <mergeCell ref="K29:K30"/>
    <mergeCell ref="M29:M30"/>
    <mergeCell ref="T28:T29"/>
    <mergeCell ref="U28:U29"/>
    <mergeCell ref="V28:V29"/>
    <mergeCell ref="W28:W29"/>
    <mergeCell ref="X28:X29"/>
    <mergeCell ref="O28:O30"/>
    <mergeCell ref="P28:P30"/>
    <mergeCell ref="Q28:Q30"/>
    <mergeCell ref="R28:R30"/>
    <mergeCell ref="S28:S30"/>
  </mergeCells>
  <conditionalFormatting sqref="J13">
    <cfRule type="containsText" priority="720" dxfId="3" operator="containsText" text="EXTREMO">
      <formula>NOT(ISERROR(SEARCH("EXTREMO",J13)))</formula>
    </cfRule>
    <cfRule type="containsText" priority="721" dxfId="1" operator="containsText" text="ALTO">
      <formula>NOT(ISERROR(SEARCH("ALTO",J13)))</formula>
    </cfRule>
    <cfRule type="containsText" priority="722" dxfId="9" operator="containsText" text="MEDIO">
      <formula>NOT(ISERROR(SEARCH("MEDIO",J13)))</formula>
    </cfRule>
    <cfRule type="containsText" priority="723" dxfId="0" operator="containsText" text="BAJO">
      <formula>NOT(ISERROR(SEARCH("BAJO",J13)))</formula>
    </cfRule>
  </conditionalFormatting>
  <conditionalFormatting sqref="J17">
    <cfRule type="containsText" priority="716" dxfId="3" operator="containsText" text="EXTREMO">
      <formula>NOT(ISERROR(SEARCH("EXTREMO",J17)))</formula>
    </cfRule>
    <cfRule type="containsText" priority="717" dxfId="1" operator="containsText" text="ALTO">
      <formula>NOT(ISERROR(SEARCH("ALTO",J17)))</formula>
    </cfRule>
    <cfRule type="containsText" priority="718" dxfId="9" operator="containsText" text="MEDIO">
      <formula>NOT(ISERROR(SEARCH("MEDIO",J17)))</formula>
    </cfRule>
    <cfRule type="containsText" priority="719" dxfId="0" operator="containsText" text="BAJO">
      <formula>NOT(ISERROR(SEARCH("BAJO",J17)))</formula>
    </cfRule>
  </conditionalFormatting>
  <conditionalFormatting sqref="U21:V21">
    <cfRule type="containsText" priority="684" dxfId="3" operator="containsText" stopIfTrue="1" text="EXTREMA">
      <formula>NOT(ISERROR(SEARCH("EXTREMA",U21)))</formula>
    </cfRule>
    <cfRule type="containsText" priority="685" dxfId="138" operator="containsText" stopIfTrue="1" text="ALTA">
      <formula>NOT(ISERROR(SEARCH("ALTA",U21)))</formula>
    </cfRule>
    <cfRule type="containsText" priority="686" dxfId="9" operator="containsText" stopIfTrue="1" text="MODERADA">
      <formula>NOT(ISERROR(SEARCH("MODERADA",U21)))</formula>
    </cfRule>
    <cfRule type="containsText" priority="687" dxfId="136" operator="containsText" stopIfTrue="1" text="BAJA">
      <formula>NOT(ISERROR(SEARCH("BAJA",U21)))</formula>
    </cfRule>
  </conditionalFormatting>
  <conditionalFormatting sqref="T20">
    <cfRule type="containsText" priority="688" dxfId="3" operator="containsText" stopIfTrue="1" text="EXTREMA">
      <formula>NOT(ISERROR(SEARCH("EXTREMA",T20)))</formula>
    </cfRule>
    <cfRule type="containsText" priority="689" dxfId="138" operator="containsText" stopIfTrue="1" text="ALTA">
      <formula>NOT(ISERROR(SEARCH("ALTA",T20)))</formula>
    </cfRule>
    <cfRule type="containsText" priority="690" dxfId="9" operator="containsText" stopIfTrue="1" text="MODERADA">
      <formula>NOT(ISERROR(SEARCH("MODERADA",T20)))</formula>
    </cfRule>
    <cfRule type="containsText" priority="691" dxfId="136" operator="containsText" stopIfTrue="1" text="BAJA">
      <formula>NOT(ISERROR(SEARCH("BAJA",T20)))</formula>
    </cfRule>
  </conditionalFormatting>
  <conditionalFormatting sqref="V20">
    <cfRule type="containsText" priority="680" dxfId="3" operator="containsText" stopIfTrue="1" text="EXTREMA">
      <formula>NOT(ISERROR(SEARCH("EXTREMA",V20)))</formula>
    </cfRule>
    <cfRule type="containsText" priority="681" dxfId="138" operator="containsText" stopIfTrue="1" text="ALTA">
      <formula>NOT(ISERROR(SEARCH("ALTA",V20)))</formula>
    </cfRule>
    <cfRule type="containsText" priority="682" dxfId="9" operator="containsText" stopIfTrue="1" text="MODERADA">
      <formula>NOT(ISERROR(SEARCH("MODERADA",V20)))</formula>
    </cfRule>
    <cfRule type="containsText" priority="683" dxfId="136" operator="containsText" stopIfTrue="1" text="BAJA">
      <formula>NOT(ISERROR(SEARCH("BAJA",V20)))</formula>
    </cfRule>
  </conditionalFormatting>
  <conditionalFormatting sqref="W20:X20">
    <cfRule type="containsText" priority="676" dxfId="3" operator="containsText" stopIfTrue="1" text="EXTREMA">
      <formula>NOT(ISERROR(SEARCH("EXTREMA",W20)))</formula>
    </cfRule>
    <cfRule type="containsText" priority="677" dxfId="138" operator="containsText" stopIfTrue="1" text="ALTA">
      <formula>NOT(ISERROR(SEARCH("ALTA",W20)))</formula>
    </cfRule>
    <cfRule type="containsText" priority="678" dxfId="9" operator="containsText" stopIfTrue="1" text="MODERADA">
      <formula>NOT(ISERROR(SEARCH("MODERADA",W20)))</formula>
    </cfRule>
    <cfRule type="containsText" priority="679" dxfId="136" operator="containsText" stopIfTrue="1" text="BAJA">
      <formula>NOT(ISERROR(SEARCH("BAJA",W20)))</formula>
    </cfRule>
  </conditionalFormatting>
  <conditionalFormatting sqref="U23:X23 W24:X24">
    <cfRule type="containsText" priority="671" dxfId="3" operator="containsText" stopIfTrue="1" text="EXTREMA">
      <formula>NOT(ISERROR(SEARCH("EXTREMA",U23)))</formula>
    </cfRule>
    <cfRule type="containsText" priority="672" dxfId="138" operator="containsText" stopIfTrue="1" text="ALTA">
      <formula>NOT(ISERROR(SEARCH("ALTA",U23)))</formula>
    </cfRule>
    <cfRule type="containsText" priority="673" dxfId="9" operator="containsText" stopIfTrue="1" text="MODERADA">
      <formula>NOT(ISERROR(SEARCH("MODERADA",U23)))</formula>
    </cfRule>
    <cfRule type="containsText" priority="674" dxfId="136" operator="containsText" stopIfTrue="1" text="BAJA">
      <formula>NOT(ISERROR(SEARCH("BAJA",U23)))</formula>
    </cfRule>
  </conditionalFormatting>
  <conditionalFormatting sqref="V30">
    <cfRule type="containsText" priority="655" dxfId="3" operator="containsText" stopIfTrue="1" text="EXTREMA">
      <formula>NOT(ISERROR(SEARCH("EXTREMA",V30)))</formula>
    </cfRule>
    <cfRule type="containsText" priority="656" dxfId="138" operator="containsText" stopIfTrue="1" text="ALTA">
      <formula>NOT(ISERROR(SEARCH("ALTA",V30)))</formula>
    </cfRule>
    <cfRule type="containsText" priority="657" dxfId="9" operator="containsText" stopIfTrue="1" text="MODERADA">
      <formula>NOT(ISERROR(SEARCH("MODERADA",V30)))</formula>
    </cfRule>
    <cfRule type="containsText" priority="658" dxfId="136" operator="containsText" stopIfTrue="1" text="BAJA">
      <formula>NOT(ISERROR(SEARCH("BAJA",V30)))</formula>
    </cfRule>
  </conditionalFormatting>
  <conditionalFormatting sqref="W32:X34 X39 U35:U36 W36:X36 W35">
    <cfRule type="containsText" priority="651" dxfId="3" operator="containsText" stopIfTrue="1" text="EXTREMA">
      <formula>NOT(ISERROR(SEARCH("EXTREMA",U32)))</formula>
    </cfRule>
    <cfRule type="containsText" priority="652" dxfId="138" operator="containsText" stopIfTrue="1" text="ALTA">
      <formula>NOT(ISERROR(SEARCH("ALTA",U32)))</formula>
    </cfRule>
    <cfRule type="containsText" priority="653" dxfId="9" operator="containsText" stopIfTrue="1" text="MODERADA">
      <formula>NOT(ISERROR(SEARCH("MODERADA",U32)))</formula>
    </cfRule>
    <cfRule type="containsText" priority="654" dxfId="136" operator="containsText" stopIfTrue="1" text="BAJA">
      <formula>NOT(ISERROR(SEARCH("BAJA",U32)))</formula>
    </cfRule>
  </conditionalFormatting>
  <conditionalFormatting sqref="X31">
    <cfRule type="containsText" priority="647" dxfId="3" operator="containsText" stopIfTrue="1" text="EXTREMA">
      <formula>NOT(ISERROR(SEARCH("EXTREMA",X31)))</formula>
    </cfRule>
    <cfRule type="containsText" priority="648" dxfId="138" operator="containsText" stopIfTrue="1" text="ALTA">
      <formula>NOT(ISERROR(SEARCH("ALTA",X31)))</formula>
    </cfRule>
    <cfRule type="containsText" priority="649" dxfId="9" operator="containsText" stopIfTrue="1" text="MODERADA">
      <formula>NOT(ISERROR(SEARCH("MODERADA",X31)))</formula>
    </cfRule>
    <cfRule type="containsText" priority="650" dxfId="136" operator="containsText" stopIfTrue="1" text="BAJA">
      <formula>NOT(ISERROR(SEARCH("BAJA",X31)))</formula>
    </cfRule>
  </conditionalFormatting>
  <conditionalFormatting sqref="J31">
    <cfRule type="containsText" priority="643" dxfId="3" operator="containsText" text="EXTREMO">
      <formula>NOT(ISERROR(SEARCH("EXTREMO",J31)))</formula>
    </cfRule>
    <cfRule type="containsText" priority="644" dxfId="1" operator="containsText" text="ALTO">
      <formula>NOT(ISERROR(SEARCH("ALTO",J31)))</formula>
    </cfRule>
    <cfRule type="containsText" priority="645" dxfId="9" operator="containsText" text="MEDIO">
      <formula>NOT(ISERROR(SEARCH("MEDIO",J31)))</formula>
    </cfRule>
    <cfRule type="containsText" priority="646" dxfId="0" operator="containsText" text="BAJO">
      <formula>NOT(ISERROR(SEARCH("BAJO",J31)))</formula>
    </cfRule>
  </conditionalFormatting>
  <conditionalFormatting sqref="T31">
    <cfRule type="containsText" priority="631" dxfId="3" operator="containsText" stopIfTrue="1" text="EXTREMA">
      <formula>NOT(ISERROR(SEARCH("EXTREMA",T31)))</formula>
    </cfRule>
    <cfRule type="containsText" priority="632" dxfId="138" operator="containsText" stopIfTrue="1" text="ALTA">
      <formula>NOT(ISERROR(SEARCH("ALTA",T31)))</formula>
    </cfRule>
    <cfRule type="containsText" priority="633" dxfId="9" operator="containsText" stopIfTrue="1" text="MODERADA">
      <formula>NOT(ISERROR(SEARCH("MODERADA",T31)))</formula>
    </cfRule>
    <cfRule type="containsText" priority="634" dxfId="136" operator="containsText" stopIfTrue="1" text="BAJA">
      <formula>NOT(ISERROR(SEARCH("BAJA",T31)))</formula>
    </cfRule>
  </conditionalFormatting>
  <conditionalFormatting sqref="U33:U34">
    <cfRule type="containsText" priority="627" dxfId="3" operator="containsText" stopIfTrue="1" text="EXTREMA">
      <formula>NOT(ISERROR(SEARCH("EXTREMA",U33)))</formula>
    </cfRule>
    <cfRule type="containsText" priority="628" dxfId="138" operator="containsText" stopIfTrue="1" text="ALTA">
      <formula>NOT(ISERROR(SEARCH("ALTA",U33)))</formula>
    </cfRule>
    <cfRule type="containsText" priority="629" dxfId="9" operator="containsText" stopIfTrue="1" text="MODERADA">
      <formula>NOT(ISERROR(SEARCH("MODERADA",U33)))</formula>
    </cfRule>
    <cfRule type="containsText" priority="630" dxfId="136" operator="containsText" stopIfTrue="1" text="BAJA">
      <formula>NOT(ISERROR(SEARCH("BAJA",U33)))</formula>
    </cfRule>
  </conditionalFormatting>
  <conditionalFormatting sqref="U31">
    <cfRule type="containsText" priority="623" dxfId="3" operator="containsText" stopIfTrue="1" text="EXTREMA">
      <formula>NOT(ISERROR(SEARCH("EXTREMA",U31)))</formula>
    </cfRule>
    <cfRule type="containsText" priority="624" dxfId="138" operator="containsText" stopIfTrue="1" text="ALTA">
      <formula>NOT(ISERROR(SEARCH("ALTA",U31)))</formula>
    </cfRule>
    <cfRule type="containsText" priority="625" dxfId="9" operator="containsText" stopIfTrue="1" text="MODERADA">
      <formula>NOT(ISERROR(SEARCH("MODERADA",U31)))</formula>
    </cfRule>
    <cfRule type="containsText" priority="626" dxfId="136" operator="containsText" stopIfTrue="1" text="BAJA">
      <formula>NOT(ISERROR(SEARCH("BAJA",U31)))</formula>
    </cfRule>
  </conditionalFormatting>
  <conditionalFormatting sqref="U32">
    <cfRule type="containsText" priority="619" dxfId="3" operator="containsText" stopIfTrue="1" text="EXTREMA">
      <formula>NOT(ISERROR(SEARCH("EXTREMA",U32)))</formula>
    </cfRule>
    <cfRule type="containsText" priority="620" dxfId="138" operator="containsText" stopIfTrue="1" text="ALTA">
      <formula>NOT(ISERROR(SEARCH("ALTA",U32)))</formula>
    </cfRule>
    <cfRule type="containsText" priority="621" dxfId="9" operator="containsText" stopIfTrue="1" text="MODERADA">
      <formula>NOT(ISERROR(SEARCH("MODERADA",U32)))</formula>
    </cfRule>
    <cfRule type="containsText" priority="622" dxfId="136" operator="containsText" stopIfTrue="1" text="BAJA">
      <formula>NOT(ISERROR(SEARCH("BAJA",U32)))</formula>
    </cfRule>
  </conditionalFormatting>
  <conditionalFormatting sqref="W31">
    <cfRule type="containsText" priority="615" dxfId="3" operator="containsText" stopIfTrue="1" text="EXTREMA">
      <formula>NOT(ISERROR(SEARCH("EXTREMA",W31)))</formula>
    </cfRule>
    <cfRule type="containsText" priority="616" dxfId="138" operator="containsText" stopIfTrue="1" text="ALTA">
      <formula>NOT(ISERROR(SEARCH("ALTA",W31)))</formula>
    </cfRule>
    <cfRule type="containsText" priority="617" dxfId="9" operator="containsText" stopIfTrue="1" text="MODERADA">
      <formula>NOT(ISERROR(SEARCH("MODERADA",W31)))</formula>
    </cfRule>
    <cfRule type="containsText" priority="618" dxfId="136" operator="containsText" stopIfTrue="1" text="BAJA">
      <formula>NOT(ISERROR(SEARCH("BAJA",W31)))</formula>
    </cfRule>
  </conditionalFormatting>
  <conditionalFormatting sqref="W39">
    <cfRule type="containsText" priority="611" dxfId="3" operator="containsText" stopIfTrue="1" text="EXTREMA">
      <formula>NOT(ISERROR(SEARCH("EXTREMA",W39)))</formula>
    </cfRule>
    <cfRule type="containsText" priority="612" dxfId="138" operator="containsText" stopIfTrue="1" text="ALTA">
      <formula>NOT(ISERROR(SEARCH("ALTA",W39)))</formula>
    </cfRule>
    <cfRule type="containsText" priority="613" dxfId="9" operator="containsText" stopIfTrue="1" text="MODERADA">
      <formula>NOT(ISERROR(SEARCH("MODERADA",W39)))</formula>
    </cfRule>
    <cfRule type="containsText" priority="614" dxfId="136" operator="containsText" stopIfTrue="1" text="BAJA">
      <formula>NOT(ISERROR(SEARCH("BAJA",W39)))</formula>
    </cfRule>
  </conditionalFormatting>
  <conditionalFormatting sqref="X35">
    <cfRule type="containsText" priority="607" dxfId="3" operator="containsText" stopIfTrue="1" text="EXTREMA">
      <formula>NOT(ISERROR(SEARCH("EXTREMA",X35)))</formula>
    </cfRule>
    <cfRule type="containsText" priority="608" dxfId="138" operator="containsText" stopIfTrue="1" text="ALTA">
      <formula>NOT(ISERROR(SEARCH("ALTA",X35)))</formula>
    </cfRule>
    <cfRule type="containsText" priority="609" dxfId="9" operator="containsText" stopIfTrue="1" text="MODERADA">
      <formula>NOT(ISERROR(SEARCH("MODERADA",X35)))</formula>
    </cfRule>
    <cfRule type="containsText" priority="610" dxfId="136" operator="containsText" stopIfTrue="1" text="BAJA">
      <formula>NOT(ISERROR(SEARCH("BAJA",X35)))</formula>
    </cfRule>
  </conditionalFormatting>
  <conditionalFormatting sqref="V31">
    <cfRule type="containsText" priority="603" dxfId="3" operator="containsText" stopIfTrue="1" text="EXTREMA">
      <formula>NOT(ISERROR(SEARCH("EXTREMA",V31)))</formula>
    </cfRule>
    <cfRule type="containsText" priority="604" dxfId="138" operator="containsText" stopIfTrue="1" text="ALTA">
      <formula>NOT(ISERROR(SEARCH("ALTA",V31)))</formula>
    </cfRule>
    <cfRule type="containsText" priority="605" dxfId="9" operator="containsText" stopIfTrue="1" text="MODERADA">
      <formula>NOT(ISERROR(SEARCH("MODERADA",V31)))</formula>
    </cfRule>
    <cfRule type="containsText" priority="606" dxfId="136" operator="containsText" stopIfTrue="1" text="BAJA">
      <formula>NOT(ISERROR(SEARCH("BAJA",V31)))</formula>
    </cfRule>
  </conditionalFormatting>
  <conditionalFormatting sqref="T46">
    <cfRule type="containsText" priority="575" dxfId="3" operator="containsText" stopIfTrue="1" text="EXTREMA">
      <formula>NOT(ISERROR(SEARCH("EXTREMA",T46)))</formula>
    </cfRule>
    <cfRule type="containsText" priority="576" dxfId="138" operator="containsText" stopIfTrue="1" text="ALTA">
      <formula>NOT(ISERROR(SEARCH("ALTA",T46)))</formula>
    </cfRule>
    <cfRule type="containsText" priority="577" dxfId="9" operator="containsText" stopIfTrue="1" text="MODERADA">
      <formula>NOT(ISERROR(SEARCH("MODERADA",T46)))</formula>
    </cfRule>
    <cfRule type="containsText" priority="578" dxfId="136" operator="containsText" stopIfTrue="1" text="BAJA">
      <formula>NOT(ISERROR(SEARCH("BAJA",T46)))</formula>
    </cfRule>
  </conditionalFormatting>
  <conditionalFormatting sqref="U44 W44:X44 X42 W40:X40 U40">
    <cfRule type="containsText" priority="599" dxfId="3" operator="containsText" stopIfTrue="1" text="EXTREMA">
      <formula>NOT(ISERROR(SEARCH("EXTREMA",U40)))</formula>
    </cfRule>
    <cfRule type="containsText" priority="600" dxfId="138" operator="containsText" stopIfTrue="1" text="ALTA">
      <formula>NOT(ISERROR(SEARCH("ALTA",U40)))</formula>
    </cfRule>
    <cfRule type="containsText" priority="601" dxfId="9" operator="containsText" stopIfTrue="1" text="MODERADA">
      <formula>NOT(ISERROR(SEARCH("MODERADA",U40)))</formula>
    </cfRule>
    <cfRule type="containsText" priority="602" dxfId="136" operator="containsText" stopIfTrue="1" text="BAJA">
      <formula>NOT(ISERROR(SEARCH("BAJA",U40)))</formula>
    </cfRule>
  </conditionalFormatting>
  <conditionalFormatting sqref="J46">
    <cfRule type="containsText" priority="595" dxfId="3" operator="containsText" text="EXTREMO">
      <formula>NOT(ISERROR(SEARCH("EXTREMO",J46)))</formula>
    </cfRule>
    <cfRule type="containsText" priority="596" dxfId="1" operator="containsText" text="ALTO">
      <formula>NOT(ISERROR(SEARCH("ALTO",J46)))</formula>
    </cfRule>
    <cfRule type="containsText" priority="597" dxfId="9" operator="containsText" text="MEDIO">
      <formula>NOT(ISERROR(SEARCH("MEDIO",J46)))</formula>
    </cfRule>
    <cfRule type="containsText" priority="598" dxfId="0" operator="containsText" text="BAJO">
      <formula>NOT(ISERROR(SEARCH("BAJO",J46)))</formula>
    </cfRule>
  </conditionalFormatting>
  <conditionalFormatting sqref="T40">
    <cfRule type="containsText" priority="591" dxfId="3" operator="containsText" stopIfTrue="1" text="EXTREMA">
      <formula>NOT(ISERROR(SEARCH("EXTREMA",T40)))</formula>
    </cfRule>
    <cfRule type="containsText" priority="592" dxfId="138" operator="containsText" stopIfTrue="1" text="ALTA">
      <formula>NOT(ISERROR(SEARCH("ALTA",T40)))</formula>
    </cfRule>
    <cfRule type="containsText" priority="593" dxfId="9" operator="containsText" stopIfTrue="1" text="MODERADA">
      <formula>NOT(ISERROR(SEARCH("MODERADA",T40)))</formula>
    </cfRule>
    <cfRule type="containsText" priority="594" dxfId="136" operator="containsText" stopIfTrue="1" text="BAJA">
      <formula>NOT(ISERROR(SEARCH("BAJA",T40)))</formula>
    </cfRule>
  </conditionalFormatting>
  <conditionalFormatting sqref="V40">
    <cfRule type="containsText" priority="587" dxfId="3" operator="containsText" stopIfTrue="1" text="EXTREMA">
      <formula>NOT(ISERROR(SEARCH("EXTREMA",V40)))</formula>
    </cfRule>
    <cfRule type="containsText" priority="588" dxfId="138" operator="containsText" stopIfTrue="1" text="ALTA">
      <formula>NOT(ISERROR(SEARCH("ALTA",V40)))</formula>
    </cfRule>
    <cfRule type="containsText" priority="589" dxfId="9" operator="containsText" stopIfTrue="1" text="MODERADA">
      <formula>NOT(ISERROR(SEARCH("MODERADA",V40)))</formula>
    </cfRule>
    <cfRule type="containsText" priority="590" dxfId="136" operator="containsText" stopIfTrue="1" text="BAJA">
      <formula>NOT(ISERROR(SEARCH("BAJA",V40)))</formula>
    </cfRule>
  </conditionalFormatting>
  <conditionalFormatting sqref="V46">
    <cfRule type="containsText" priority="571" dxfId="3" operator="containsText" stopIfTrue="1" text="EXTREMA">
      <formula>NOT(ISERROR(SEARCH("EXTREMA",V46)))</formula>
    </cfRule>
    <cfRule type="containsText" priority="572" dxfId="138" operator="containsText" stopIfTrue="1" text="ALTA">
      <formula>NOT(ISERROR(SEARCH("ALTA",V46)))</formula>
    </cfRule>
    <cfRule type="containsText" priority="573" dxfId="9" operator="containsText" stopIfTrue="1" text="MODERADA">
      <formula>NOT(ISERROR(SEARCH("MODERADA",V46)))</formula>
    </cfRule>
    <cfRule type="containsText" priority="574" dxfId="136" operator="containsText" stopIfTrue="1" text="BAJA">
      <formula>NOT(ISERROR(SEARCH("BAJA",V46)))</formula>
    </cfRule>
  </conditionalFormatting>
  <conditionalFormatting sqref="U42">
    <cfRule type="containsText" priority="567" dxfId="3" operator="containsText" stopIfTrue="1" text="EXTREMA">
      <formula>NOT(ISERROR(SEARCH("EXTREMA",U42)))</formula>
    </cfRule>
    <cfRule type="containsText" priority="568" dxfId="138" operator="containsText" stopIfTrue="1" text="ALTA">
      <formula>NOT(ISERROR(SEARCH("ALTA",U42)))</formula>
    </cfRule>
    <cfRule type="containsText" priority="569" dxfId="9" operator="containsText" stopIfTrue="1" text="MODERADA">
      <formula>NOT(ISERROR(SEARCH("MODERADA",U42)))</formula>
    </cfRule>
    <cfRule type="containsText" priority="570" dxfId="136" operator="containsText" stopIfTrue="1" text="BAJA">
      <formula>NOT(ISERROR(SEARCH("BAJA",U42)))</formula>
    </cfRule>
  </conditionalFormatting>
  <conditionalFormatting sqref="W42">
    <cfRule type="containsText" priority="563" dxfId="3" operator="containsText" stopIfTrue="1" text="EXTREMA">
      <formula>NOT(ISERROR(SEARCH("EXTREMA",W42)))</formula>
    </cfRule>
    <cfRule type="containsText" priority="564" dxfId="138" operator="containsText" stopIfTrue="1" text="ALTA">
      <formula>NOT(ISERROR(SEARCH("ALTA",W42)))</formula>
    </cfRule>
    <cfRule type="containsText" priority="565" dxfId="9" operator="containsText" stopIfTrue="1" text="MODERADA">
      <formula>NOT(ISERROR(SEARCH("MODERADA",W42)))</formula>
    </cfRule>
    <cfRule type="containsText" priority="566" dxfId="136" operator="containsText" stopIfTrue="1" text="BAJA">
      <formula>NOT(ISERROR(SEARCH("BAJA",W42)))</formula>
    </cfRule>
  </conditionalFormatting>
  <conditionalFormatting sqref="U46:U47 U49:U50">
    <cfRule type="containsText" priority="559" dxfId="3" operator="containsText" stopIfTrue="1" text="EXTREMA">
      <formula>NOT(ISERROR(SEARCH("EXTREMA",U46)))</formula>
    </cfRule>
    <cfRule type="containsText" priority="560" dxfId="138" operator="containsText" stopIfTrue="1" text="ALTA">
      <formula>NOT(ISERROR(SEARCH("ALTA",U46)))</formula>
    </cfRule>
    <cfRule type="containsText" priority="561" dxfId="9" operator="containsText" stopIfTrue="1" text="MODERADA">
      <formula>NOT(ISERROR(SEARCH("MODERADA",U46)))</formula>
    </cfRule>
    <cfRule type="containsText" priority="562" dxfId="136" operator="containsText" stopIfTrue="1" text="BAJA">
      <formula>NOT(ISERROR(SEARCH("BAJA",U46)))</formula>
    </cfRule>
  </conditionalFormatting>
  <conditionalFormatting sqref="W46:W47">
    <cfRule type="containsText" priority="555" dxfId="3" operator="containsText" stopIfTrue="1" text="EXTREMA">
      <formula>NOT(ISERROR(SEARCH("EXTREMA",W46)))</formula>
    </cfRule>
    <cfRule type="containsText" priority="556" dxfId="138" operator="containsText" stopIfTrue="1" text="ALTA">
      <formula>NOT(ISERROR(SEARCH("ALTA",W46)))</formula>
    </cfRule>
    <cfRule type="containsText" priority="557" dxfId="9" operator="containsText" stopIfTrue="1" text="MODERADA">
      <formula>NOT(ISERROR(SEARCH("MODERADA",W46)))</formula>
    </cfRule>
    <cfRule type="containsText" priority="558" dxfId="136" operator="containsText" stopIfTrue="1" text="BAJA">
      <formula>NOT(ISERROR(SEARCH("BAJA",W46)))</formula>
    </cfRule>
  </conditionalFormatting>
  <conditionalFormatting sqref="X46:X47 X49:X50">
    <cfRule type="containsText" priority="551" dxfId="3" operator="containsText" stopIfTrue="1" text="EXTREMA">
      <formula>NOT(ISERROR(SEARCH("EXTREMA",X46)))</formula>
    </cfRule>
    <cfRule type="containsText" priority="552" dxfId="138" operator="containsText" stopIfTrue="1" text="ALTA">
      <formula>NOT(ISERROR(SEARCH("ALTA",X46)))</formula>
    </cfRule>
    <cfRule type="containsText" priority="553" dxfId="9" operator="containsText" stopIfTrue="1" text="MODERADA">
      <formula>NOT(ISERROR(SEARCH("MODERADA",X46)))</formula>
    </cfRule>
    <cfRule type="containsText" priority="554" dxfId="136" operator="containsText" stopIfTrue="1" text="BAJA">
      <formula>NOT(ISERROR(SEARCH("BAJA",X46)))</formula>
    </cfRule>
  </conditionalFormatting>
  <conditionalFormatting sqref="W49">
    <cfRule type="containsText" priority="547" dxfId="3" operator="containsText" stopIfTrue="1" text="EXTREMA">
      <formula>NOT(ISERROR(SEARCH("EXTREMA",W49)))</formula>
    </cfRule>
    <cfRule type="containsText" priority="548" dxfId="138" operator="containsText" stopIfTrue="1" text="ALTA">
      <formula>NOT(ISERROR(SEARCH("ALTA",W49)))</formula>
    </cfRule>
    <cfRule type="containsText" priority="549" dxfId="9" operator="containsText" stopIfTrue="1" text="MODERADA">
      <formula>NOT(ISERROR(SEARCH("MODERADA",W49)))</formula>
    </cfRule>
    <cfRule type="containsText" priority="550" dxfId="136" operator="containsText" stopIfTrue="1" text="BAJA">
      <formula>NOT(ISERROR(SEARCH("BAJA",W49)))</formula>
    </cfRule>
  </conditionalFormatting>
  <conditionalFormatting sqref="W50">
    <cfRule type="containsText" priority="543" dxfId="3" operator="containsText" stopIfTrue="1" text="EXTREMA">
      <formula>NOT(ISERROR(SEARCH("EXTREMA",W50)))</formula>
    </cfRule>
    <cfRule type="containsText" priority="544" dxfId="138" operator="containsText" stopIfTrue="1" text="ALTA">
      <formula>NOT(ISERROR(SEARCH("ALTA",W50)))</formula>
    </cfRule>
    <cfRule type="containsText" priority="545" dxfId="9" operator="containsText" stopIfTrue="1" text="MODERADA">
      <formula>NOT(ISERROR(SEARCH("MODERADA",W50)))</formula>
    </cfRule>
    <cfRule type="containsText" priority="546" dxfId="136" operator="containsText" stopIfTrue="1" text="BAJA">
      <formula>NOT(ISERROR(SEARCH("BAJA",W50)))</formula>
    </cfRule>
  </conditionalFormatting>
  <conditionalFormatting sqref="W54:X54 U53:U54 U51:V52 X51:X53">
    <cfRule type="containsText" priority="539" dxfId="3" operator="containsText" stopIfTrue="1" text="EXTREMA">
      <formula>NOT(ISERROR(SEARCH("EXTREMA",U51)))</formula>
    </cfRule>
    <cfRule type="containsText" priority="540" dxfId="138" operator="containsText" stopIfTrue="1" text="ALTA">
      <formula>NOT(ISERROR(SEARCH("ALTA",U51)))</formula>
    </cfRule>
    <cfRule type="containsText" priority="541" dxfId="9" operator="containsText" stopIfTrue="1" text="MODERADA">
      <formula>NOT(ISERROR(SEARCH("MODERADA",U51)))</formula>
    </cfRule>
    <cfRule type="containsText" priority="542" dxfId="136" operator="containsText" stopIfTrue="1" text="BAJA">
      <formula>NOT(ISERROR(SEARCH("BAJA",U51)))</formula>
    </cfRule>
  </conditionalFormatting>
  <conditionalFormatting sqref="J51:J52">
    <cfRule type="containsText" priority="535" dxfId="3" operator="containsText" text="EXTREMO">
      <formula>NOT(ISERROR(SEARCH("EXTREMO",J51)))</formula>
    </cfRule>
    <cfRule type="containsText" priority="536" dxfId="1" operator="containsText" text="ALTO">
      <formula>NOT(ISERROR(SEARCH("ALTO",J51)))</formula>
    </cfRule>
    <cfRule type="containsText" priority="537" dxfId="9" operator="containsText" text="MEDIO">
      <formula>NOT(ISERROR(SEARCH("MEDIO",J51)))</formula>
    </cfRule>
    <cfRule type="containsText" priority="538" dxfId="0" operator="containsText" text="BAJO">
      <formula>NOT(ISERROR(SEARCH("BAJO",J51)))</formula>
    </cfRule>
  </conditionalFormatting>
  <conditionalFormatting sqref="T51:T52">
    <cfRule type="containsText" priority="523" dxfId="3" operator="containsText" stopIfTrue="1" text="EXTREMA">
      <formula>NOT(ISERROR(SEARCH("EXTREMA",T51)))</formula>
    </cfRule>
    <cfRule type="containsText" priority="524" dxfId="138" operator="containsText" stopIfTrue="1" text="ALTA">
      <formula>NOT(ISERROR(SEARCH("ALTA",T51)))</formula>
    </cfRule>
    <cfRule type="containsText" priority="525" dxfId="9" operator="containsText" stopIfTrue="1" text="MODERADA">
      <formula>NOT(ISERROR(SEARCH("MODERADA",T51)))</formula>
    </cfRule>
    <cfRule type="containsText" priority="526" dxfId="136" operator="containsText" stopIfTrue="1" text="BAJA">
      <formula>NOT(ISERROR(SEARCH("BAJA",T51)))</formula>
    </cfRule>
  </conditionalFormatting>
  <conditionalFormatting sqref="T55:T57">
    <cfRule type="containsText" priority="507" dxfId="3" operator="containsText" stopIfTrue="1" text="EXTREMA">
      <formula>NOT(ISERROR(SEARCH("EXTREMA",T55)))</formula>
    </cfRule>
    <cfRule type="containsText" priority="508" dxfId="138" operator="containsText" stopIfTrue="1" text="ALTA">
      <formula>NOT(ISERROR(SEARCH("ALTA",T55)))</formula>
    </cfRule>
    <cfRule type="containsText" priority="509" dxfId="9" operator="containsText" stopIfTrue="1" text="MODERADA">
      <formula>NOT(ISERROR(SEARCH("MODERADA",T55)))</formula>
    </cfRule>
    <cfRule type="containsText" priority="510" dxfId="136" operator="containsText" stopIfTrue="1" text="BAJA">
      <formula>NOT(ISERROR(SEARCH("BAJA",T55)))</formula>
    </cfRule>
  </conditionalFormatting>
  <conditionalFormatting sqref="J55">
    <cfRule type="containsText" priority="519" dxfId="3" operator="containsText" text="EXTREMO">
      <formula>NOT(ISERROR(SEARCH("EXTREMO",J55)))</formula>
    </cfRule>
    <cfRule type="containsText" priority="520" dxfId="1" operator="containsText" text="ALTO">
      <formula>NOT(ISERROR(SEARCH("ALTO",J55)))</formula>
    </cfRule>
    <cfRule type="containsText" priority="521" dxfId="9" operator="containsText" text="MEDIO">
      <formula>NOT(ISERROR(SEARCH("MEDIO",J55)))</formula>
    </cfRule>
    <cfRule type="containsText" priority="522" dxfId="0" operator="containsText" text="BAJO">
      <formula>NOT(ISERROR(SEARCH("BAJO",J55)))</formula>
    </cfRule>
  </conditionalFormatting>
  <conditionalFormatting sqref="X55">
    <cfRule type="containsText" priority="503" dxfId="3" operator="containsText" stopIfTrue="1" text="EXTREMA">
      <formula>NOT(ISERROR(SEARCH("EXTREMA",X55)))</formula>
    </cfRule>
    <cfRule type="containsText" priority="504" dxfId="138" operator="containsText" stopIfTrue="1" text="ALTA">
      <formula>NOT(ISERROR(SEARCH("ALTA",X55)))</formula>
    </cfRule>
    <cfRule type="containsText" priority="505" dxfId="9" operator="containsText" stopIfTrue="1" text="MODERADA">
      <formula>NOT(ISERROR(SEARCH("MODERADA",X55)))</formula>
    </cfRule>
    <cfRule type="containsText" priority="506" dxfId="136" operator="containsText" stopIfTrue="1" text="BAJA">
      <formula>NOT(ISERROR(SEARCH("BAJA",X55)))</formula>
    </cfRule>
  </conditionalFormatting>
  <conditionalFormatting sqref="X56:X57">
    <cfRule type="containsText" priority="499" dxfId="3" operator="containsText" stopIfTrue="1" text="EXTREMA">
      <formula>NOT(ISERROR(SEARCH("EXTREMA",X56)))</formula>
    </cfRule>
    <cfRule type="containsText" priority="500" dxfId="138" operator="containsText" stopIfTrue="1" text="ALTA">
      <formula>NOT(ISERROR(SEARCH("ALTA",X56)))</formula>
    </cfRule>
    <cfRule type="containsText" priority="501" dxfId="9" operator="containsText" stopIfTrue="1" text="MODERADA">
      <formula>NOT(ISERROR(SEARCH("MODERADA",X56)))</formula>
    </cfRule>
    <cfRule type="containsText" priority="502" dxfId="136" operator="containsText" stopIfTrue="1" text="BAJA">
      <formula>NOT(ISERROR(SEARCH("BAJA",X56)))</formula>
    </cfRule>
  </conditionalFormatting>
  <conditionalFormatting sqref="W55">
    <cfRule type="containsText" priority="495" dxfId="3" operator="containsText" stopIfTrue="1" text="EXTREMA">
      <formula>NOT(ISERROR(SEARCH("EXTREMA",W55)))</formula>
    </cfRule>
    <cfRule type="containsText" priority="496" dxfId="138" operator="containsText" stopIfTrue="1" text="ALTA">
      <formula>NOT(ISERROR(SEARCH("ALTA",W55)))</formula>
    </cfRule>
    <cfRule type="containsText" priority="497" dxfId="9" operator="containsText" stopIfTrue="1" text="MODERADA">
      <formula>NOT(ISERROR(SEARCH("MODERADA",W55)))</formula>
    </cfRule>
    <cfRule type="containsText" priority="498" dxfId="136" operator="containsText" stopIfTrue="1" text="BAJA">
      <formula>NOT(ISERROR(SEARCH("BAJA",W55)))</formula>
    </cfRule>
  </conditionalFormatting>
  <conditionalFormatting sqref="W56">
    <cfRule type="containsText" priority="491" dxfId="3" operator="containsText" stopIfTrue="1" text="EXTREMA">
      <formula>NOT(ISERROR(SEARCH("EXTREMA",W56)))</formula>
    </cfRule>
    <cfRule type="containsText" priority="492" dxfId="138" operator="containsText" stopIfTrue="1" text="ALTA">
      <formula>NOT(ISERROR(SEARCH("ALTA",W56)))</formula>
    </cfRule>
    <cfRule type="containsText" priority="493" dxfId="9" operator="containsText" stopIfTrue="1" text="MODERADA">
      <formula>NOT(ISERROR(SEARCH("MODERADA",W56)))</formula>
    </cfRule>
    <cfRule type="containsText" priority="494" dxfId="136" operator="containsText" stopIfTrue="1" text="BAJA">
      <formula>NOT(ISERROR(SEARCH("BAJA",W56)))</formula>
    </cfRule>
  </conditionalFormatting>
  <conditionalFormatting sqref="W57">
    <cfRule type="containsText" priority="487" dxfId="3" operator="containsText" stopIfTrue="1" text="EXTREMA">
      <formula>NOT(ISERROR(SEARCH("EXTREMA",W57)))</formula>
    </cfRule>
    <cfRule type="containsText" priority="488" dxfId="138" operator="containsText" stopIfTrue="1" text="ALTA">
      <formula>NOT(ISERROR(SEARCH("ALTA",W57)))</formula>
    </cfRule>
    <cfRule type="containsText" priority="489" dxfId="9" operator="containsText" stopIfTrue="1" text="MODERADA">
      <formula>NOT(ISERROR(SEARCH("MODERADA",W57)))</formula>
    </cfRule>
    <cfRule type="containsText" priority="490" dxfId="136" operator="containsText" stopIfTrue="1" text="BAJA">
      <formula>NOT(ISERROR(SEARCH("BAJA",W57)))</formula>
    </cfRule>
  </conditionalFormatting>
  <conditionalFormatting sqref="W51">
    <cfRule type="containsText" priority="483" dxfId="3" operator="containsText" stopIfTrue="1" text="EXTREMA">
      <formula>NOT(ISERROR(SEARCH("EXTREMA",W51)))</formula>
    </cfRule>
    <cfRule type="containsText" priority="484" dxfId="138" operator="containsText" stopIfTrue="1" text="ALTA">
      <formula>NOT(ISERROR(SEARCH("ALTA",W51)))</formula>
    </cfRule>
    <cfRule type="containsText" priority="485" dxfId="9" operator="containsText" stopIfTrue="1" text="MODERADA">
      <formula>NOT(ISERROR(SEARCH("MODERADA",W51)))</formula>
    </cfRule>
    <cfRule type="containsText" priority="486" dxfId="136" operator="containsText" stopIfTrue="1" text="BAJA">
      <formula>NOT(ISERROR(SEARCH("BAJA",W51)))</formula>
    </cfRule>
  </conditionalFormatting>
  <conditionalFormatting sqref="W52">
    <cfRule type="containsText" priority="479" dxfId="3" operator="containsText" stopIfTrue="1" text="EXTREMA">
      <formula>NOT(ISERROR(SEARCH("EXTREMA",W52)))</formula>
    </cfRule>
    <cfRule type="containsText" priority="480" dxfId="138" operator="containsText" stopIfTrue="1" text="ALTA">
      <formula>NOT(ISERROR(SEARCH("ALTA",W52)))</formula>
    </cfRule>
    <cfRule type="containsText" priority="481" dxfId="9" operator="containsText" stopIfTrue="1" text="MODERADA">
      <formula>NOT(ISERROR(SEARCH("MODERADA",W52)))</formula>
    </cfRule>
    <cfRule type="containsText" priority="482" dxfId="136" operator="containsText" stopIfTrue="1" text="BAJA">
      <formula>NOT(ISERROR(SEARCH("BAJA",W52)))</formula>
    </cfRule>
  </conditionalFormatting>
  <conditionalFormatting sqref="W53">
    <cfRule type="containsText" priority="475" dxfId="3" operator="containsText" stopIfTrue="1" text="EXTREMA">
      <formula>NOT(ISERROR(SEARCH("EXTREMA",W53)))</formula>
    </cfRule>
    <cfRule type="containsText" priority="476" dxfId="138" operator="containsText" stopIfTrue="1" text="ALTA">
      <formula>NOT(ISERROR(SEARCH("ALTA",W53)))</formula>
    </cfRule>
    <cfRule type="containsText" priority="477" dxfId="9" operator="containsText" stopIfTrue="1" text="MODERADA">
      <formula>NOT(ISERROR(SEARCH("MODERADA",W53)))</formula>
    </cfRule>
    <cfRule type="containsText" priority="478" dxfId="136" operator="containsText" stopIfTrue="1" text="BAJA">
      <formula>NOT(ISERROR(SEARCH("BAJA",W53)))</formula>
    </cfRule>
  </conditionalFormatting>
  <conditionalFormatting sqref="V55">
    <cfRule type="containsText" priority="471" dxfId="3" operator="containsText" stopIfTrue="1" text="EXTREMA">
      <formula>NOT(ISERROR(SEARCH("EXTREMA",V55)))</formula>
    </cfRule>
    <cfRule type="containsText" priority="472" dxfId="138" operator="containsText" stopIfTrue="1" text="ALTA">
      <formula>NOT(ISERROR(SEARCH("ALTA",V55)))</formula>
    </cfRule>
    <cfRule type="containsText" priority="473" dxfId="9" operator="containsText" stopIfTrue="1" text="MODERADA">
      <formula>NOT(ISERROR(SEARCH("MODERADA",V55)))</formula>
    </cfRule>
    <cfRule type="containsText" priority="474" dxfId="136" operator="containsText" stopIfTrue="1" text="BAJA">
      <formula>NOT(ISERROR(SEARCH("BAJA",V55)))</formula>
    </cfRule>
  </conditionalFormatting>
  <conditionalFormatting sqref="T75 W75">
    <cfRule type="containsText" priority="448" dxfId="3" operator="containsText" stopIfTrue="1" text="EXTREMA">
      <formula>NOT(ISERROR(SEARCH("EXTREMA",T75)))</formula>
    </cfRule>
    <cfRule type="containsText" priority="449" dxfId="138" operator="containsText" stopIfTrue="1" text="ALTA">
      <formula>NOT(ISERROR(SEARCH("ALTA",T75)))</formula>
    </cfRule>
    <cfRule type="containsText" priority="450" dxfId="9" operator="containsText" stopIfTrue="1" text="MODERADA">
      <formula>NOT(ISERROR(SEARCH("MODERADA",T75)))</formula>
    </cfRule>
    <cfRule type="containsText" priority="451" dxfId="136" operator="containsText" stopIfTrue="1" text="BAJA">
      <formula>NOT(ISERROR(SEARCH("BAJA",T75)))</formula>
    </cfRule>
  </conditionalFormatting>
  <conditionalFormatting sqref="T73 W73">
    <cfRule type="containsText" priority="439" dxfId="3" operator="containsText" stopIfTrue="1" text="EXTREMA">
      <formula>NOT(ISERROR(SEARCH("EXTREMA",T73)))</formula>
    </cfRule>
    <cfRule type="containsText" priority="440" dxfId="138" operator="containsText" stopIfTrue="1" text="ALTA">
      <formula>NOT(ISERROR(SEARCH("ALTA",T73)))</formula>
    </cfRule>
    <cfRule type="containsText" priority="441" dxfId="9" operator="containsText" stopIfTrue="1" text="MODERADA">
      <formula>NOT(ISERROR(SEARCH("MODERADA",T73)))</formula>
    </cfRule>
    <cfRule type="containsText" priority="442" dxfId="136" operator="containsText" stopIfTrue="1" text="BAJA">
      <formula>NOT(ISERROR(SEARCH("BAJA",T73)))</formula>
    </cfRule>
  </conditionalFormatting>
  <conditionalFormatting sqref="T74 W74">
    <cfRule type="containsText" priority="430" dxfId="3" operator="containsText" stopIfTrue="1" text="EXTREMA">
      <formula>NOT(ISERROR(SEARCH("EXTREMA",T74)))</formula>
    </cfRule>
    <cfRule type="containsText" priority="431" dxfId="138" operator="containsText" stopIfTrue="1" text="ALTA">
      <formula>NOT(ISERROR(SEARCH("ALTA",T74)))</formula>
    </cfRule>
    <cfRule type="containsText" priority="432" dxfId="9" operator="containsText" stopIfTrue="1" text="MODERADA">
      <formula>NOT(ISERROR(SEARCH("MODERADA",T74)))</formula>
    </cfRule>
    <cfRule type="containsText" priority="433" dxfId="136" operator="containsText" stopIfTrue="1" text="BAJA">
      <formula>NOT(ISERROR(SEARCH("BAJA",T74)))</formula>
    </cfRule>
  </conditionalFormatting>
  <conditionalFormatting sqref="T72">
    <cfRule type="containsText" priority="417" dxfId="3" operator="containsText" stopIfTrue="1" text="EXTREMA">
      <formula>NOT(ISERROR(SEARCH("EXTREMA",T72)))</formula>
    </cfRule>
    <cfRule type="containsText" priority="418" dxfId="138" operator="containsText" stopIfTrue="1" text="ALTA">
      <formula>NOT(ISERROR(SEARCH("ALTA",T72)))</formula>
    </cfRule>
    <cfRule type="containsText" priority="419" dxfId="9" operator="containsText" stopIfTrue="1" text="MODERADA">
      <formula>NOT(ISERROR(SEARCH("MODERADA",T72)))</formula>
    </cfRule>
    <cfRule type="containsText" priority="420" dxfId="136" operator="containsText" stopIfTrue="1" text="BAJA">
      <formula>NOT(ISERROR(SEARCH("BAJA",T72)))</formula>
    </cfRule>
  </conditionalFormatting>
  <conditionalFormatting sqref="U76:X76">
    <cfRule type="containsText" priority="409" dxfId="3" operator="containsText" stopIfTrue="1" text="EXTREMA">
      <formula>NOT(ISERROR(SEARCH("EXTREMA",U76)))</formula>
    </cfRule>
    <cfRule type="containsText" priority="410" dxfId="138" operator="containsText" stopIfTrue="1" text="ALTA">
      <formula>NOT(ISERROR(SEARCH("ALTA",U76)))</formula>
    </cfRule>
    <cfRule type="containsText" priority="411" dxfId="9" operator="containsText" stopIfTrue="1" text="MODERADA">
      <formula>NOT(ISERROR(SEARCH("MODERADA",U76)))</formula>
    </cfRule>
    <cfRule type="containsText" priority="412" dxfId="136" operator="containsText" stopIfTrue="1" text="BAJA">
      <formula>NOT(ISERROR(SEARCH("BAJA",U76)))</formula>
    </cfRule>
  </conditionalFormatting>
  <conditionalFormatting sqref="X77:X78">
    <cfRule type="containsText" priority="389" dxfId="3" operator="containsText" stopIfTrue="1" text="EXTREMA">
      <formula>NOT(ISERROR(SEARCH("EXTREMA",X77)))</formula>
    </cfRule>
    <cfRule type="containsText" priority="390" dxfId="138" operator="containsText" stopIfTrue="1" text="ALTA">
      <formula>NOT(ISERROR(SEARCH("ALTA",X77)))</formula>
    </cfRule>
    <cfRule type="containsText" priority="391" dxfId="9" operator="containsText" stopIfTrue="1" text="MODERADA">
      <formula>NOT(ISERROR(SEARCH("MODERADA",X77)))</formula>
    </cfRule>
    <cfRule type="containsText" priority="392" dxfId="136" operator="containsText" stopIfTrue="1" text="BAJA">
      <formula>NOT(ISERROR(SEARCH("BAJA",X77)))</formula>
    </cfRule>
  </conditionalFormatting>
  <conditionalFormatting sqref="T77">
    <cfRule type="containsText" priority="385" dxfId="3" operator="containsText" stopIfTrue="1" text="EXTREMA">
      <formula>NOT(ISERROR(SEARCH("EXTREMA",T77)))</formula>
    </cfRule>
    <cfRule type="containsText" priority="386" dxfId="138" operator="containsText" stopIfTrue="1" text="ALTA">
      <formula>NOT(ISERROR(SEARCH("ALTA",T77)))</formula>
    </cfRule>
    <cfRule type="containsText" priority="387" dxfId="9" operator="containsText" stopIfTrue="1" text="MODERADA">
      <formula>NOT(ISERROR(SEARCH("MODERADA",T77)))</formula>
    </cfRule>
    <cfRule type="containsText" priority="388" dxfId="136" operator="containsText" stopIfTrue="1" text="BAJA">
      <formula>NOT(ISERROR(SEARCH("BAJA",T77)))</formula>
    </cfRule>
  </conditionalFormatting>
  <conditionalFormatting sqref="X79">
    <cfRule type="containsText" priority="365" dxfId="3" operator="containsText" stopIfTrue="1" text="EXTREMA">
      <formula>NOT(ISERROR(SEARCH("EXTREMA",X79)))</formula>
    </cfRule>
    <cfRule type="containsText" priority="366" dxfId="138" operator="containsText" stopIfTrue="1" text="ALTA">
      <formula>NOT(ISERROR(SEARCH("ALTA",X79)))</formula>
    </cfRule>
    <cfRule type="containsText" priority="367" dxfId="9" operator="containsText" stopIfTrue="1" text="MODERADA">
      <formula>NOT(ISERROR(SEARCH("MODERADA",X79)))</formula>
    </cfRule>
    <cfRule type="containsText" priority="368" dxfId="136" operator="containsText" stopIfTrue="1" text="BAJA">
      <formula>NOT(ISERROR(SEARCH("BAJA",X79)))</formula>
    </cfRule>
  </conditionalFormatting>
  <conditionalFormatting sqref="T79">
    <cfRule type="containsText" priority="356" dxfId="3" operator="containsText" stopIfTrue="1" text="EXTREMA">
      <formula>NOT(ISERROR(SEARCH("EXTREMA",T79)))</formula>
    </cfRule>
    <cfRule type="containsText" priority="357" dxfId="138" operator="containsText" stopIfTrue="1" text="ALTA">
      <formula>NOT(ISERROR(SEARCH("ALTA",T79)))</formula>
    </cfRule>
    <cfRule type="containsText" priority="358" dxfId="9" operator="containsText" stopIfTrue="1" text="MODERADA">
      <formula>NOT(ISERROR(SEARCH("MODERADA",T79)))</formula>
    </cfRule>
    <cfRule type="containsText" priority="359" dxfId="136" operator="containsText" stopIfTrue="1" text="BAJA">
      <formula>NOT(ISERROR(SEARCH("BAJA",T79)))</formula>
    </cfRule>
  </conditionalFormatting>
  <conditionalFormatting sqref="T78">
    <cfRule type="containsText" priority="352" dxfId="3" operator="containsText" stopIfTrue="1" text="EXTREMA">
      <formula>NOT(ISERROR(SEARCH("EXTREMA",T78)))</formula>
    </cfRule>
    <cfRule type="containsText" priority="353" dxfId="138" operator="containsText" stopIfTrue="1" text="ALTA">
      <formula>NOT(ISERROR(SEARCH("ALTA",T78)))</formula>
    </cfRule>
    <cfRule type="containsText" priority="354" dxfId="9" operator="containsText" stopIfTrue="1" text="MODERADA">
      <formula>NOT(ISERROR(SEARCH("MODERADA",T78)))</formula>
    </cfRule>
    <cfRule type="containsText" priority="355" dxfId="136" operator="containsText" stopIfTrue="1" text="BAJA">
      <formula>NOT(ISERROR(SEARCH("BAJA",T78)))</formula>
    </cfRule>
  </conditionalFormatting>
  <conditionalFormatting sqref="J80">
    <cfRule type="containsText" priority="348" dxfId="3" operator="containsText" text="EXTREMO">
      <formula>NOT(ISERROR(SEARCH("EXTREMO",J80)))</formula>
    </cfRule>
    <cfRule type="containsText" priority="349" dxfId="1" operator="containsText" text="ALTO">
      <formula>NOT(ISERROR(SEARCH("ALTO",J80)))</formula>
    </cfRule>
    <cfRule type="containsText" priority="350" dxfId="9" operator="containsText" text="MEDIO">
      <formula>NOT(ISERROR(SEARCH("MEDIO",J80)))</formula>
    </cfRule>
    <cfRule type="containsText" priority="351" dxfId="0" operator="containsText" text="BAJO">
      <formula>NOT(ISERROR(SEARCH("BAJO",J80)))</formula>
    </cfRule>
  </conditionalFormatting>
  <conditionalFormatting sqref="G92:G95">
    <cfRule type="containsText" priority="343" dxfId="272" operator="containsText" text="RARO">
      <formula>NOT(ISERROR(SEARCH("RARO",G92)))</formula>
    </cfRule>
  </conditionalFormatting>
  <conditionalFormatting sqref="W95">
    <cfRule type="containsText" priority="331" dxfId="3" operator="containsText" stopIfTrue="1" text="EXTREMA">
      <formula>NOT(ISERROR(SEARCH("EXTREMA",W95)))</formula>
    </cfRule>
    <cfRule type="containsText" priority="332" dxfId="138" operator="containsText" stopIfTrue="1" text="ALTA">
      <formula>NOT(ISERROR(SEARCH("ALTA",W95)))</formula>
    </cfRule>
    <cfRule type="containsText" priority="333" dxfId="9" operator="containsText" stopIfTrue="1" text="MODERADA">
      <formula>NOT(ISERROR(SEARCH("MODERADA",W95)))</formula>
    </cfRule>
    <cfRule type="containsText" priority="334" dxfId="136" operator="containsText" stopIfTrue="1" text="BAJA">
      <formula>NOT(ISERROR(SEARCH("BAJA",W95)))</formula>
    </cfRule>
  </conditionalFormatting>
  <conditionalFormatting sqref="U96">
    <cfRule type="containsText" priority="327" dxfId="3" operator="containsText" stopIfTrue="1" text="EXTREMA">
      <formula>NOT(ISERROR(SEARCH("EXTREMA",U96)))</formula>
    </cfRule>
    <cfRule type="containsText" priority="328" dxfId="138" operator="containsText" stopIfTrue="1" text="ALTA">
      <formula>NOT(ISERROR(SEARCH("ALTA",U96)))</formula>
    </cfRule>
    <cfRule type="containsText" priority="329" dxfId="9" operator="containsText" stopIfTrue="1" text="MODERADA">
      <formula>NOT(ISERROR(SEARCH("MODERADA",U96)))</formula>
    </cfRule>
    <cfRule type="containsText" priority="330" dxfId="136" operator="containsText" stopIfTrue="1" text="BAJA">
      <formula>NOT(ISERROR(SEARCH("BAJA",U96)))</formula>
    </cfRule>
  </conditionalFormatting>
  <conditionalFormatting sqref="U101">
    <cfRule type="containsText" priority="323" dxfId="3" operator="containsText" stopIfTrue="1" text="EXTREMA">
      <formula>NOT(ISERROR(SEARCH("EXTREMA",U101)))</formula>
    </cfRule>
    <cfRule type="containsText" priority="324" dxfId="138" operator="containsText" stopIfTrue="1" text="ALTA">
      <formula>NOT(ISERROR(SEARCH("ALTA",U101)))</formula>
    </cfRule>
    <cfRule type="containsText" priority="325" dxfId="9" operator="containsText" stopIfTrue="1" text="MODERADA">
      <formula>NOT(ISERROR(SEARCH("MODERADA",U101)))</formula>
    </cfRule>
    <cfRule type="containsText" priority="326" dxfId="136" operator="containsText" stopIfTrue="1" text="BAJA">
      <formula>NOT(ISERROR(SEARCH("BAJA",U101)))</formula>
    </cfRule>
  </conditionalFormatting>
  <conditionalFormatting sqref="V96 X96">
    <cfRule type="containsText" priority="319" dxfId="3" operator="containsText" stopIfTrue="1" text="EXTREMA">
      <formula>NOT(ISERROR(SEARCH("EXTREMA",V96)))</formula>
    </cfRule>
    <cfRule type="containsText" priority="320" dxfId="138" operator="containsText" stopIfTrue="1" text="ALTA">
      <formula>NOT(ISERROR(SEARCH("ALTA",V96)))</formula>
    </cfRule>
    <cfRule type="containsText" priority="321" dxfId="9" operator="containsText" stopIfTrue="1" text="MODERADA">
      <formula>NOT(ISERROR(SEARCH("MODERADA",V96)))</formula>
    </cfRule>
    <cfRule type="containsText" priority="322" dxfId="136" operator="containsText" stopIfTrue="1" text="BAJA">
      <formula>NOT(ISERROR(SEARCH("BAJA",V96)))</formula>
    </cfRule>
  </conditionalFormatting>
  <conditionalFormatting sqref="V98">
    <cfRule type="containsText" priority="311" dxfId="3" operator="containsText" stopIfTrue="1" text="EXTREMA">
      <formula>NOT(ISERROR(SEARCH("EXTREMA",V98)))</formula>
    </cfRule>
    <cfRule type="containsText" priority="312" dxfId="138" operator="containsText" stopIfTrue="1" text="ALTA">
      <formula>NOT(ISERROR(SEARCH("ALTA",V98)))</formula>
    </cfRule>
    <cfRule type="containsText" priority="313" dxfId="9" operator="containsText" stopIfTrue="1" text="MODERADA">
      <formula>NOT(ISERROR(SEARCH("MODERADA",V98)))</formula>
    </cfRule>
    <cfRule type="containsText" priority="314" dxfId="136" operator="containsText" stopIfTrue="1" text="BAJA">
      <formula>NOT(ISERROR(SEARCH("BAJA",V98)))</formula>
    </cfRule>
  </conditionalFormatting>
  <conditionalFormatting sqref="U98">
    <cfRule type="containsText" priority="315" dxfId="3" operator="containsText" stopIfTrue="1" text="EXTREMA">
      <formula>NOT(ISERROR(SEARCH("EXTREMA",U98)))</formula>
    </cfRule>
    <cfRule type="containsText" priority="316" dxfId="138" operator="containsText" stopIfTrue="1" text="ALTA">
      <formula>NOT(ISERROR(SEARCH("ALTA",U98)))</formula>
    </cfRule>
    <cfRule type="containsText" priority="317" dxfId="9" operator="containsText" stopIfTrue="1" text="MODERADA">
      <formula>NOT(ISERROR(SEARCH("MODERADA",U98)))</formula>
    </cfRule>
    <cfRule type="containsText" priority="318" dxfId="136" operator="containsText" stopIfTrue="1" text="BAJA">
      <formula>NOT(ISERROR(SEARCH("BAJA",U98)))</formula>
    </cfRule>
  </conditionalFormatting>
  <conditionalFormatting sqref="X101">
    <cfRule type="containsText" priority="307" dxfId="3" operator="containsText" stopIfTrue="1" text="EXTREMA">
      <formula>NOT(ISERROR(SEARCH("EXTREMA",X101)))</formula>
    </cfRule>
    <cfRule type="containsText" priority="308" dxfId="138" operator="containsText" stopIfTrue="1" text="ALTA">
      <formula>NOT(ISERROR(SEARCH("ALTA",X101)))</formula>
    </cfRule>
    <cfRule type="containsText" priority="309" dxfId="9" operator="containsText" stopIfTrue="1" text="MODERADA">
      <formula>NOT(ISERROR(SEARCH("MODERADA",X101)))</formula>
    </cfRule>
    <cfRule type="containsText" priority="310" dxfId="136" operator="containsText" stopIfTrue="1" text="BAJA">
      <formula>NOT(ISERROR(SEARCH("BAJA",X101)))</formula>
    </cfRule>
  </conditionalFormatting>
  <conditionalFormatting sqref="V101">
    <cfRule type="containsText" priority="303" dxfId="3" operator="containsText" stopIfTrue="1" text="EXTREMA">
      <formula>NOT(ISERROR(SEARCH("EXTREMA",V101)))</formula>
    </cfRule>
    <cfRule type="containsText" priority="304" dxfId="138" operator="containsText" stopIfTrue="1" text="ALTA">
      <formula>NOT(ISERROR(SEARCH("ALTA",V101)))</formula>
    </cfRule>
    <cfRule type="containsText" priority="305" dxfId="9" operator="containsText" stopIfTrue="1" text="MODERADA">
      <formula>NOT(ISERROR(SEARCH("MODERADA",V101)))</formula>
    </cfRule>
    <cfRule type="containsText" priority="306" dxfId="136" operator="containsText" stopIfTrue="1" text="BAJA">
      <formula>NOT(ISERROR(SEARCH("BAJA",V101)))</formula>
    </cfRule>
  </conditionalFormatting>
  <conditionalFormatting sqref="W101">
    <cfRule type="containsText" priority="299" dxfId="3" operator="containsText" stopIfTrue="1" text="EXTREMA">
      <formula>NOT(ISERROR(SEARCH("EXTREMA",W101)))</formula>
    </cfRule>
    <cfRule type="containsText" priority="300" dxfId="138" operator="containsText" stopIfTrue="1" text="ALTA">
      <formula>NOT(ISERROR(SEARCH("ALTA",W101)))</formula>
    </cfRule>
    <cfRule type="containsText" priority="301" dxfId="9" operator="containsText" stopIfTrue="1" text="MODERADA">
      <formula>NOT(ISERROR(SEARCH("MODERADA",W101)))</formula>
    </cfRule>
    <cfRule type="containsText" priority="302" dxfId="136" operator="containsText" stopIfTrue="1" text="BAJA">
      <formula>NOT(ISERROR(SEARCH("BAJA",W101)))</formula>
    </cfRule>
  </conditionalFormatting>
  <conditionalFormatting sqref="X98">
    <cfRule type="containsText" priority="295" dxfId="3" operator="containsText" stopIfTrue="1" text="EXTREMA">
      <formula>NOT(ISERROR(SEARCH("EXTREMA",X98)))</formula>
    </cfRule>
    <cfRule type="containsText" priority="296" dxfId="138" operator="containsText" stopIfTrue="1" text="ALTA">
      <formula>NOT(ISERROR(SEARCH("ALTA",X98)))</formula>
    </cfRule>
    <cfRule type="containsText" priority="297" dxfId="9" operator="containsText" stopIfTrue="1" text="MODERADA">
      <formula>NOT(ISERROR(SEARCH("MODERADA",X98)))</formula>
    </cfRule>
    <cfRule type="containsText" priority="298" dxfId="136" operator="containsText" stopIfTrue="1" text="BAJA">
      <formula>NOT(ISERROR(SEARCH("BAJA",X98)))</formula>
    </cfRule>
  </conditionalFormatting>
  <conditionalFormatting sqref="U103 U106:V106 X109 X119 X106">
    <cfRule type="containsText" priority="291" dxfId="3" operator="containsText" stopIfTrue="1" text="EXTREMA">
      <formula>NOT(ISERROR(SEARCH("EXTREMA",U103)))</formula>
    </cfRule>
    <cfRule type="containsText" priority="292" dxfId="138" operator="containsText" stopIfTrue="1" text="ALTA">
      <formula>NOT(ISERROR(SEARCH("ALTA",U103)))</formula>
    </cfRule>
    <cfRule type="containsText" priority="293" dxfId="9" operator="containsText" stopIfTrue="1" text="MODERADA">
      <formula>NOT(ISERROR(SEARCH("MODERADA",U103)))</formula>
    </cfRule>
    <cfRule type="containsText" priority="294" dxfId="136" operator="containsText" stopIfTrue="1" text="BAJA">
      <formula>NOT(ISERROR(SEARCH("BAJA",U103)))</formula>
    </cfRule>
  </conditionalFormatting>
  <conditionalFormatting sqref="J103">
    <cfRule type="containsText" priority="287" dxfId="3" operator="containsText" text="EXTREMO">
      <formula>NOT(ISERROR(SEARCH("EXTREMO",J103)))</formula>
    </cfRule>
    <cfRule type="containsText" priority="288" dxfId="1" operator="containsText" text="ALTO">
      <formula>NOT(ISERROR(SEARCH("ALTO",J103)))</formula>
    </cfRule>
    <cfRule type="containsText" priority="289" dxfId="9" operator="containsText" text="MEDIO">
      <formula>NOT(ISERROR(SEARCH("MEDIO",J103)))</formula>
    </cfRule>
    <cfRule type="containsText" priority="290" dxfId="0" operator="containsText" text="BAJO">
      <formula>NOT(ISERROR(SEARCH("BAJO",J103)))</formula>
    </cfRule>
  </conditionalFormatting>
  <conditionalFormatting sqref="V103">
    <cfRule type="containsText" priority="283" dxfId="3" operator="containsText" stopIfTrue="1" text="EXTREMA">
      <formula>NOT(ISERROR(SEARCH("EXTREMA",V103)))</formula>
    </cfRule>
    <cfRule type="containsText" priority="284" dxfId="138" operator="containsText" stopIfTrue="1" text="ALTA">
      <formula>NOT(ISERROR(SEARCH("ALTA",V103)))</formula>
    </cfRule>
    <cfRule type="containsText" priority="285" dxfId="9" operator="containsText" stopIfTrue="1" text="MODERADA">
      <formula>NOT(ISERROR(SEARCH("MODERADA",V103)))</formula>
    </cfRule>
    <cfRule type="containsText" priority="286" dxfId="136" operator="containsText" stopIfTrue="1" text="BAJA">
      <formula>NOT(ISERROR(SEARCH("BAJA",V103)))</formula>
    </cfRule>
  </conditionalFormatting>
  <conditionalFormatting sqref="W103">
    <cfRule type="containsText" priority="279" dxfId="3" operator="containsText" stopIfTrue="1" text="EXTREMA">
      <formula>NOT(ISERROR(SEARCH("EXTREMA",W103)))</formula>
    </cfRule>
    <cfRule type="containsText" priority="280" dxfId="138" operator="containsText" stopIfTrue="1" text="ALTA">
      <formula>NOT(ISERROR(SEARCH("ALTA",W103)))</formula>
    </cfRule>
    <cfRule type="containsText" priority="281" dxfId="9" operator="containsText" stopIfTrue="1" text="MODERADA">
      <formula>NOT(ISERROR(SEARCH("MODERADA",W103)))</formula>
    </cfRule>
    <cfRule type="containsText" priority="282" dxfId="136" operator="containsText" stopIfTrue="1" text="BAJA">
      <formula>NOT(ISERROR(SEARCH("BAJA",W103)))</formula>
    </cfRule>
  </conditionalFormatting>
  <conditionalFormatting sqref="X103">
    <cfRule type="containsText" priority="275" dxfId="3" operator="containsText" stopIfTrue="1" text="EXTREMA">
      <formula>NOT(ISERROR(SEARCH("EXTREMA",X103)))</formula>
    </cfRule>
    <cfRule type="containsText" priority="276" dxfId="138" operator="containsText" stopIfTrue="1" text="ALTA">
      <formula>NOT(ISERROR(SEARCH("ALTA",X103)))</formula>
    </cfRule>
    <cfRule type="containsText" priority="277" dxfId="9" operator="containsText" stopIfTrue="1" text="MODERADA">
      <formula>NOT(ISERROR(SEARCH("MODERADA",X103)))</formula>
    </cfRule>
    <cfRule type="containsText" priority="278" dxfId="136" operator="containsText" stopIfTrue="1" text="BAJA">
      <formula>NOT(ISERROR(SEARCH("BAJA",X103)))</formula>
    </cfRule>
  </conditionalFormatting>
  <conditionalFormatting sqref="J106">
    <cfRule type="containsText" priority="271" dxfId="3" operator="containsText" text="EXTREMO">
      <formula>NOT(ISERROR(SEARCH("EXTREMO",J106)))</formula>
    </cfRule>
    <cfRule type="containsText" priority="272" dxfId="1" operator="containsText" text="ALTO">
      <formula>NOT(ISERROR(SEARCH("ALTO",J106)))</formula>
    </cfRule>
    <cfRule type="containsText" priority="273" dxfId="9" operator="containsText" text="MEDIO">
      <formula>NOT(ISERROR(SEARCH("MEDIO",J106)))</formula>
    </cfRule>
    <cfRule type="containsText" priority="274" dxfId="0" operator="containsText" text="BAJO">
      <formula>NOT(ISERROR(SEARCH("BAJO",J106)))</formula>
    </cfRule>
  </conditionalFormatting>
  <conditionalFormatting sqref="T103">
    <cfRule type="containsText" priority="267" dxfId="3" operator="containsText" stopIfTrue="1" text="EXTREMA">
      <formula>NOT(ISERROR(SEARCH("EXTREMA",T103)))</formula>
    </cfRule>
    <cfRule type="containsText" priority="268" dxfId="138" operator="containsText" stopIfTrue="1" text="ALTA">
      <formula>NOT(ISERROR(SEARCH("ALTA",T103)))</formula>
    </cfRule>
    <cfRule type="containsText" priority="269" dxfId="9" operator="containsText" stopIfTrue="1" text="MODERADA">
      <formula>NOT(ISERROR(SEARCH("MODERADA",T103)))</formula>
    </cfRule>
    <cfRule type="containsText" priority="270" dxfId="136" operator="containsText" stopIfTrue="1" text="BAJA">
      <formula>NOT(ISERROR(SEARCH("BAJA",T103)))</formula>
    </cfRule>
  </conditionalFormatting>
  <conditionalFormatting sqref="T106">
    <cfRule type="containsText" priority="263" dxfId="3" operator="containsText" stopIfTrue="1" text="EXTREMA">
      <formula>NOT(ISERROR(SEARCH("EXTREMA",T106)))</formula>
    </cfRule>
    <cfRule type="containsText" priority="264" dxfId="138" operator="containsText" stopIfTrue="1" text="ALTA">
      <formula>NOT(ISERROR(SEARCH("ALTA",T106)))</formula>
    </cfRule>
    <cfRule type="containsText" priority="265" dxfId="9" operator="containsText" stopIfTrue="1" text="MODERADA">
      <formula>NOT(ISERROR(SEARCH("MODERADA",T106)))</formula>
    </cfRule>
    <cfRule type="containsText" priority="266" dxfId="136" operator="containsText" stopIfTrue="1" text="BAJA">
      <formula>NOT(ISERROR(SEARCH("BAJA",T106)))</formula>
    </cfRule>
  </conditionalFormatting>
  <conditionalFormatting sqref="T109">
    <cfRule type="containsText" priority="255" dxfId="3" operator="containsText" stopIfTrue="1" text="EXTREMA">
      <formula>NOT(ISERROR(SEARCH("EXTREMA",T109)))</formula>
    </cfRule>
    <cfRule type="containsText" priority="256" dxfId="138" operator="containsText" stopIfTrue="1" text="ALTA">
      <formula>NOT(ISERROR(SEARCH("ALTA",T109)))</formula>
    </cfRule>
    <cfRule type="containsText" priority="257" dxfId="9" operator="containsText" stopIfTrue="1" text="MODERADA">
      <formula>NOT(ISERROR(SEARCH("MODERADA",T109)))</formula>
    </cfRule>
    <cfRule type="containsText" priority="258" dxfId="136" operator="containsText" stopIfTrue="1" text="BAJA">
      <formula>NOT(ISERROR(SEARCH("BAJA",T109)))</formula>
    </cfRule>
  </conditionalFormatting>
  <conditionalFormatting sqref="T119">
    <cfRule type="containsText" priority="247" dxfId="3" operator="containsText" stopIfTrue="1" text="EXTREMA">
      <formula>NOT(ISERROR(SEARCH("EXTREMA",T119)))</formula>
    </cfRule>
    <cfRule type="containsText" priority="248" dxfId="138" operator="containsText" stopIfTrue="1" text="ALTA">
      <formula>NOT(ISERROR(SEARCH("ALTA",T119)))</formula>
    </cfRule>
    <cfRule type="containsText" priority="249" dxfId="9" operator="containsText" stopIfTrue="1" text="MODERADA">
      <formula>NOT(ISERROR(SEARCH("MODERADA",T119)))</formula>
    </cfRule>
    <cfRule type="containsText" priority="250" dxfId="136" operator="containsText" stopIfTrue="1" text="BAJA">
      <formula>NOT(ISERROR(SEARCH("BAJA",T119)))</formula>
    </cfRule>
  </conditionalFormatting>
  <conditionalFormatting sqref="J112">
    <cfRule type="containsText" priority="243" dxfId="3" operator="containsText" text="EXTREMO">
      <formula>NOT(ISERROR(SEARCH("EXTREMO",J112)))</formula>
    </cfRule>
    <cfRule type="containsText" priority="244" dxfId="1" operator="containsText" text="ALTO">
      <formula>NOT(ISERROR(SEARCH("ALTO",J112)))</formula>
    </cfRule>
    <cfRule type="containsText" priority="245" dxfId="9" operator="containsText" text="MEDIO">
      <formula>NOT(ISERROR(SEARCH("MEDIO",J112)))</formula>
    </cfRule>
    <cfRule type="containsText" priority="246" dxfId="0" operator="containsText" text="BAJO">
      <formula>NOT(ISERROR(SEARCH("BAJO",J112)))</formula>
    </cfRule>
  </conditionalFormatting>
  <conditionalFormatting sqref="T112">
    <cfRule type="containsText" priority="235" dxfId="3" operator="containsText" stopIfTrue="1" text="EXTREMA">
      <formula>NOT(ISERROR(SEARCH("EXTREMA",T112)))</formula>
    </cfRule>
    <cfRule type="containsText" priority="236" dxfId="138" operator="containsText" stopIfTrue="1" text="ALTA">
      <formula>NOT(ISERROR(SEARCH("ALTA",T112)))</formula>
    </cfRule>
    <cfRule type="containsText" priority="237" dxfId="9" operator="containsText" stopIfTrue="1" text="MODERADA">
      <formula>NOT(ISERROR(SEARCH("MODERADA",T112)))</formula>
    </cfRule>
    <cfRule type="containsText" priority="238" dxfId="136" operator="containsText" stopIfTrue="1" text="BAJA">
      <formula>NOT(ISERROR(SEARCH("BAJA",T112)))</formula>
    </cfRule>
  </conditionalFormatting>
  <conditionalFormatting sqref="V112">
    <cfRule type="containsText" priority="231" dxfId="3" operator="containsText" stopIfTrue="1" text="EXTREMA">
      <formula>NOT(ISERROR(SEARCH("EXTREMA",V112)))</formula>
    </cfRule>
    <cfRule type="containsText" priority="232" dxfId="138" operator="containsText" stopIfTrue="1" text="ALTA">
      <formula>NOT(ISERROR(SEARCH("ALTA",V112)))</formula>
    </cfRule>
    <cfRule type="containsText" priority="233" dxfId="9" operator="containsText" stopIfTrue="1" text="MODERADA">
      <formula>NOT(ISERROR(SEARCH("MODERADA",V112)))</formula>
    </cfRule>
    <cfRule type="containsText" priority="234" dxfId="136" operator="containsText" stopIfTrue="1" text="BAJA">
      <formula>NOT(ISERROR(SEARCH("BAJA",V112)))</formula>
    </cfRule>
  </conditionalFormatting>
  <conditionalFormatting sqref="W112">
    <cfRule type="containsText" priority="227" dxfId="3" operator="containsText" stopIfTrue="1" text="EXTREMA">
      <formula>NOT(ISERROR(SEARCH("EXTREMA",W112)))</formula>
    </cfRule>
    <cfRule type="containsText" priority="228" dxfId="138" operator="containsText" stopIfTrue="1" text="ALTA">
      <formula>NOT(ISERROR(SEARCH("ALTA",W112)))</formula>
    </cfRule>
    <cfRule type="containsText" priority="229" dxfId="9" operator="containsText" stopIfTrue="1" text="MODERADA">
      <formula>NOT(ISERROR(SEARCH("MODERADA",W112)))</formula>
    </cfRule>
    <cfRule type="containsText" priority="230" dxfId="136" operator="containsText" stopIfTrue="1" text="BAJA">
      <formula>NOT(ISERROR(SEARCH("BAJA",W112)))</formula>
    </cfRule>
  </conditionalFormatting>
  <conditionalFormatting sqref="X112">
    <cfRule type="containsText" priority="223" dxfId="3" operator="containsText" stopIfTrue="1" text="EXTREMA">
      <formula>NOT(ISERROR(SEARCH("EXTREMA",X112)))</formula>
    </cfRule>
    <cfRule type="containsText" priority="224" dxfId="138" operator="containsText" stopIfTrue="1" text="ALTA">
      <formula>NOT(ISERROR(SEARCH("ALTA",X112)))</formula>
    </cfRule>
    <cfRule type="containsText" priority="225" dxfId="9" operator="containsText" stopIfTrue="1" text="MODERADA">
      <formula>NOT(ISERROR(SEARCH("MODERADA",X112)))</formula>
    </cfRule>
    <cfRule type="containsText" priority="226" dxfId="136" operator="containsText" stopIfTrue="1" text="BAJA">
      <formula>NOT(ISERROR(SEARCH("BAJA",X112)))</formula>
    </cfRule>
  </conditionalFormatting>
  <conditionalFormatting sqref="J116">
    <cfRule type="containsText" priority="219" dxfId="3" operator="containsText" text="EXTREMO">
      <formula>NOT(ISERROR(SEARCH("EXTREMO",J116)))</formula>
    </cfRule>
    <cfRule type="containsText" priority="220" dxfId="1" operator="containsText" text="ALTO">
      <formula>NOT(ISERROR(SEARCH("ALTO",J116)))</formula>
    </cfRule>
    <cfRule type="containsText" priority="221" dxfId="9" operator="containsText" text="MEDIO">
      <formula>NOT(ISERROR(SEARCH("MEDIO",J116)))</formula>
    </cfRule>
    <cfRule type="containsText" priority="222" dxfId="0" operator="containsText" text="BAJO">
      <formula>NOT(ISERROR(SEARCH("BAJO",J116)))</formula>
    </cfRule>
  </conditionalFormatting>
  <conditionalFormatting sqref="T116">
    <cfRule type="containsText" priority="211" dxfId="3" operator="containsText" stopIfTrue="1" text="EXTREMA">
      <formula>NOT(ISERROR(SEARCH("EXTREMA",T116)))</formula>
    </cfRule>
    <cfRule type="containsText" priority="212" dxfId="138" operator="containsText" stopIfTrue="1" text="ALTA">
      <formula>NOT(ISERROR(SEARCH("ALTA",T116)))</formula>
    </cfRule>
    <cfRule type="containsText" priority="213" dxfId="9" operator="containsText" stopIfTrue="1" text="MODERADA">
      <formula>NOT(ISERROR(SEARCH("MODERADA",T116)))</formula>
    </cfRule>
    <cfRule type="containsText" priority="214" dxfId="136" operator="containsText" stopIfTrue="1" text="BAJA">
      <formula>NOT(ISERROR(SEARCH("BAJA",T116)))</formula>
    </cfRule>
  </conditionalFormatting>
  <conditionalFormatting sqref="J119">
    <cfRule type="containsText" priority="207" dxfId="3" operator="containsText" text="EXTREMO">
      <formula>NOT(ISERROR(SEARCH("EXTREMO",J119)))</formula>
    </cfRule>
    <cfRule type="containsText" priority="208" dxfId="1" operator="containsText" text="ALTO">
      <formula>NOT(ISERROR(SEARCH("ALTO",J119)))</formula>
    </cfRule>
    <cfRule type="containsText" priority="209" dxfId="9" operator="containsText" text="MEDIO">
      <formula>NOT(ISERROR(SEARCH("MEDIO",J119)))</formula>
    </cfRule>
    <cfRule type="containsText" priority="210" dxfId="0" operator="containsText" text="BAJO">
      <formula>NOT(ISERROR(SEARCH("BAJO",J119)))</formula>
    </cfRule>
  </conditionalFormatting>
  <conditionalFormatting sqref="J109">
    <cfRule type="containsText" priority="195" dxfId="3" operator="containsText" text="EXTREMO">
      <formula>NOT(ISERROR(SEARCH("EXTREMO",J109)))</formula>
    </cfRule>
    <cfRule type="containsText" priority="196" dxfId="1" operator="containsText" text="ALTO">
      <formula>NOT(ISERROR(SEARCH("ALTO",J109)))</formula>
    </cfRule>
    <cfRule type="containsText" priority="197" dxfId="9" operator="containsText" text="MEDIO">
      <formula>NOT(ISERROR(SEARCH("MEDIO",J109)))</formula>
    </cfRule>
    <cfRule type="containsText" priority="198" dxfId="0" operator="containsText" text="BAJO">
      <formula>NOT(ISERROR(SEARCH("BAJO",J109)))</formula>
    </cfRule>
  </conditionalFormatting>
  <conditionalFormatting sqref="V109">
    <cfRule type="containsText" priority="191" dxfId="3" operator="containsText" stopIfTrue="1" text="EXTREMA">
      <formula>NOT(ISERROR(SEARCH("EXTREMA",V109)))</formula>
    </cfRule>
    <cfRule type="containsText" priority="192" dxfId="138" operator="containsText" stopIfTrue="1" text="ALTA">
      <formula>NOT(ISERROR(SEARCH("ALTA",V109)))</formula>
    </cfRule>
    <cfRule type="containsText" priority="193" dxfId="9" operator="containsText" stopIfTrue="1" text="MODERADA">
      <formula>NOT(ISERROR(SEARCH("MODERADA",V109)))</formula>
    </cfRule>
    <cfRule type="containsText" priority="194" dxfId="136" operator="containsText" stopIfTrue="1" text="BAJA">
      <formula>NOT(ISERROR(SEARCH("BAJA",V109)))</formula>
    </cfRule>
  </conditionalFormatting>
  <conditionalFormatting sqref="W106">
    <cfRule type="containsText" priority="187" dxfId="3" operator="containsText" stopIfTrue="1" text="EXTREMA">
      <formula>NOT(ISERROR(SEARCH("EXTREMA",W106)))</formula>
    </cfRule>
    <cfRule type="containsText" priority="188" dxfId="138" operator="containsText" stopIfTrue="1" text="ALTA">
      <formula>NOT(ISERROR(SEARCH("ALTA",W106)))</formula>
    </cfRule>
    <cfRule type="containsText" priority="189" dxfId="9" operator="containsText" stopIfTrue="1" text="MODERADA">
      <formula>NOT(ISERROR(SEARCH("MODERADA",W106)))</formula>
    </cfRule>
    <cfRule type="containsText" priority="190" dxfId="136" operator="containsText" stopIfTrue="1" text="BAJA">
      <formula>NOT(ISERROR(SEARCH("BAJA",W106)))</formula>
    </cfRule>
  </conditionalFormatting>
  <conditionalFormatting sqref="W109">
    <cfRule type="containsText" priority="183" dxfId="3" operator="containsText" stopIfTrue="1" text="EXTREMA">
      <formula>NOT(ISERROR(SEARCH("EXTREMA",W109)))</formula>
    </cfRule>
    <cfRule type="containsText" priority="184" dxfId="138" operator="containsText" stopIfTrue="1" text="ALTA">
      <formula>NOT(ISERROR(SEARCH("ALTA",W109)))</formula>
    </cfRule>
    <cfRule type="containsText" priority="185" dxfId="9" operator="containsText" stopIfTrue="1" text="MODERADA">
      <formula>NOT(ISERROR(SEARCH("MODERADA",W109)))</formula>
    </cfRule>
    <cfRule type="containsText" priority="186" dxfId="136" operator="containsText" stopIfTrue="1" text="BAJA">
      <formula>NOT(ISERROR(SEARCH("BAJA",W109)))</formula>
    </cfRule>
  </conditionalFormatting>
  <conditionalFormatting sqref="V119">
    <cfRule type="containsText" priority="179" dxfId="3" operator="containsText" stopIfTrue="1" text="EXTREMA">
      <formula>NOT(ISERROR(SEARCH("EXTREMA",V119)))</formula>
    </cfRule>
    <cfRule type="containsText" priority="180" dxfId="138" operator="containsText" stopIfTrue="1" text="ALTA">
      <formula>NOT(ISERROR(SEARCH("ALTA",V119)))</formula>
    </cfRule>
    <cfRule type="containsText" priority="181" dxfId="9" operator="containsText" stopIfTrue="1" text="MODERADA">
      <formula>NOT(ISERROR(SEARCH("MODERADA",V119)))</formula>
    </cfRule>
    <cfRule type="containsText" priority="182" dxfId="136" operator="containsText" stopIfTrue="1" text="BAJA">
      <formula>NOT(ISERROR(SEARCH("BAJA",V119)))</formula>
    </cfRule>
  </conditionalFormatting>
  <conditionalFormatting sqref="W119">
    <cfRule type="containsText" priority="175" dxfId="3" operator="containsText" stopIfTrue="1" text="EXTREMA">
      <formula>NOT(ISERROR(SEARCH("EXTREMA",W119)))</formula>
    </cfRule>
    <cfRule type="containsText" priority="176" dxfId="138" operator="containsText" stopIfTrue="1" text="ALTA">
      <formula>NOT(ISERROR(SEARCH("ALTA",W119)))</formula>
    </cfRule>
    <cfRule type="containsText" priority="177" dxfId="9" operator="containsText" stopIfTrue="1" text="MODERADA">
      <formula>NOT(ISERROR(SEARCH("MODERADA",W119)))</formula>
    </cfRule>
    <cfRule type="containsText" priority="178" dxfId="136" operator="containsText" stopIfTrue="1" text="BAJA">
      <formula>NOT(ISERROR(SEARCH("BAJA",W119)))</formula>
    </cfRule>
  </conditionalFormatting>
  <conditionalFormatting sqref="J92">
    <cfRule type="containsText" priority="39" dxfId="3" operator="containsText" text="EXTREMO">
      <formula>NOT(ISERROR(SEARCH("EXTREMO",J92)))</formula>
    </cfRule>
    <cfRule type="containsText" priority="40" dxfId="1" operator="containsText" text="ALTO">
      <formula>NOT(ISERROR(SEARCH("ALTO",J92)))</formula>
    </cfRule>
    <cfRule type="containsText" priority="41" dxfId="9" operator="containsText" text="MEDIO">
      <formula>NOT(ISERROR(SEARCH("MEDIO",J92)))</formula>
    </cfRule>
    <cfRule type="containsText" priority="42" dxfId="0" operator="containsText" text="BAJO">
      <formula>NOT(ISERROR(SEARCH("BAJO",J92)))</formula>
    </cfRule>
  </conditionalFormatting>
  <conditionalFormatting sqref="J91">
    <cfRule type="containsText" priority="43" dxfId="3" operator="containsText" text="EXTREMO">
      <formula>NOT(ISERROR(SEARCH("EXTREMO",J91)))</formula>
    </cfRule>
    <cfRule type="containsText" priority="44" dxfId="1" operator="containsText" text="ALTO">
      <formula>NOT(ISERROR(SEARCH("ALTO",J91)))</formula>
    </cfRule>
    <cfRule type="containsText" priority="45" dxfId="9" operator="containsText" text="MEDIO">
      <formula>NOT(ISERROR(SEARCH("MEDIO",J91)))</formula>
    </cfRule>
    <cfRule type="containsText" priority="46" dxfId="0" operator="containsText" text="BAJO">
      <formula>NOT(ISERROR(SEARCH("BAJO",J91)))</formula>
    </cfRule>
  </conditionalFormatting>
  <conditionalFormatting sqref="J93">
    <cfRule type="containsText" priority="35" dxfId="3" operator="containsText" text="EXTREMO">
      <formula>NOT(ISERROR(SEARCH("EXTREMO",J93)))</formula>
    </cfRule>
    <cfRule type="containsText" priority="36" dxfId="1" operator="containsText" text="ALTO">
      <formula>NOT(ISERROR(SEARCH("ALTO",J93)))</formula>
    </cfRule>
    <cfRule type="containsText" priority="37" dxfId="9" operator="containsText" text="MEDIO">
      <formula>NOT(ISERROR(SEARCH("MEDIO",J93)))</formula>
    </cfRule>
    <cfRule type="containsText" priority="38" dxfId="0" operator="containsText" text="BAJO">
      <formula>NOT(ISERROR(SEARCH("BAJO",J93)))</formula>
    </cfRule>
  </conditionalFormatting>
  <conditionalFormatting sqref="J9">
    <cfRule type="containsText" priority="147" dxfId="3" operator="containsText" text="EXTREMO">
      <formula>NOT(ISERROR(SEARCH("EXTREMO",J9)))</formula>
    </cfRule>
    <cfRule type="containsText" priority="148" dxfId="1" operator="containsText" text="ALTO">
      <formula>NOT(ISERROR(SEARCH("ALTO",J9)))</formula>
    </cfRule>
    <cfRule type="containsText" priority="149" dxfId="9" operator="containsText" text="MEDIO">
      <formula>NOT(ISERROR(SEARCH("MEDIO",J9)))</formula>
    </cfRule>
    <cfRule type="containsText" priority="150" dxfId="0" operator="containsText" text="BAJO">
      <formula>NOT(ISERROR(SEARCH("BAJO",J9)))</formula>
    </cfRule>
  </conditionalFormatting>
  <conditionalFormatting sqref="J10">
    <cfRule type="containsText" priority="143" dxfId="3" operator="containsText" text="EXTREMO">
      <formula>NOT(ISERROR(SEARCH("EXTREMO",J10)))</formula>
    </cfRule>
    <cfRule type="containsText" priority="144" dxfId="1" operator="containsText" text="ALTO">
      <formula>NOT(ISERROR(SEARCH("ALTO",J10)))</formula>
    </cfRule>
    <cfRule type="containsText" priority="145" dxfId="9" operator="containsText" text="MEDIO">
      <formula>NOT(ISERROR(SEARCH("MEDIO",J10)))</formula>
    </cfRule>
    <cfRule type="containsText" priority="146" dxfId="0" operator="containsText" text="BAJO">
      <formula>NOT(ISERROR(SEARCH("BAJO",J10)))</formula>
    </cfRule>
  </conditionalFormatting>
  <conditionalFormatting sqref="J20">
    <cfRule type="containsText" priority="139" dxfId="3" operator="containsText" text="EXTREMO">
      <formula>NOT(ISERROR(SEARCH("EXTREMO",J20)))</formula>
    </cfRule>
    <cfRule type="containsText" priority="140" dxfId="1" operator="containsText" text="ALTO">
      <formula>NOT(ISERROR(SEARCH("ALTO",J20)))</formula>
    </cfRule>
    <cfRule type="containsText" priority="141" dxfId="9" operator="containsText" text="MEDIO">
      <formula>NOT(ISERROR(SEARCH("MEDIO",J20)))</formula>
    </cfRule>
    <cfRule type="containsText" priority="142" dxfId="0" operator="containsText" text="BAJO">
      <formula>NOT(ISERROR(SEARCH("BAJO",J20)))</formula>
    </cfRule>
  </conditionalFormatting>
  <conditionalFormatting sqref="J21">
    <cfRule type="containsText" priority="135" dxfId="3" operator="containsText" text="EXTREMO">
      <formula>NOT(ISERROR(SEARCH("EXTREMO",J21)))</formula>
    </cfRule>
    <cfRule type="containsText" priority="136" dxfId="1" operator="containsText" text="ALTO">
      <formula>NOT(ISERROR(SEARCH("ALTO",J21)))</formula>
    </cfRule>
    <cfRule type="containsText" priority="137" dxfId="9" operator="containsText" text="MEDIO">
      <formula>NOT(ISERROR(SEARCH("MEDIO",J21)))</formula>
    </cfRule>
    <cfRule type="containsText" priority="138" dxfId="0" operator="containsText" text="BAJO">
      <formula>NOT(ISERROR(SEARCH("BAJO",J21)))</formula>
    </cfRule>
  </conditionalFormatting>
  <conditionalFormatting sqref="J22">
    <cfRule type="containsText" priority="131" dxfId="3" operator="containsText" text="EXTREMO">
      <formula>NOT(ISERROR(SEARCH("EXTREMO",J22)))</formula>
    </cfRule>
    <cfRule type="containsText" priority="132" dxfId="1" operator="containsText" text="ALTO">
      <formula>NOT(ISERROR(SEARCH("ALTO",J22)))</formula>
    </cfRule>
    <cfRule type="containsText" priority="133" dxfId="9" operator="containsText" text="MEDIO">
      <formula>NOT(ISERROR(SEARCH("MEDIO",J22)))</formula>
    </cfRule>
    <cfRule type="containsText" priority="134" dxfId="0" operator="containsText" text="BAJO">
      <formula>NOT(ISERROR(SEARCH("BAJO",J22)))</formula>
    </cfRule>
  </conditionalFormatting>
  <conditionalFormatting sqref="J23">
    <cfRule type="containsText" priority="127" dxfId="3" operator="containsText" text="EXTREMO">
      <formula>NOT(ISERROR(SEARCH("EXTREMO",J23)))</formula>
    </cfRule>
    <cfRule type="containsText" priority="128" dxfId="1" operator="containsText" text="ALTO">
      <formula>NOT(ISERROR(SEARCH("ALTO",J23)))</formula>
    </cfRule>
    <cfRule type="containsText" priority="129" dxfId="9" operator="containsText" text="MEDIO">
      <formula>NOT(ISERROR(SEARCH("MEDIO",J23)))</formula>
    </cfRule>
    <cfRule type="containsText" priority="130" dxfId="0" operator="containsText" text="BAJO">
      <formula>NOT(ISERROR(SEARCH("BAJO",J23)))</formula>
    </cfRule>
  </conditionalFormatting>
  <conditionalFormatting sqref="J24">
    <cfRule type="containsText" priority="123" dxfId="3" operator="containsText" text="EXTREMO">
      <formula>NOT(ISERROR(SEARCH("EXTREMO",J24)))</formula>
    </cfRule>
    <cfRule type="containsText" priority="124" dxfId="1" operator="containsText" text="ALTO">
      <formula>NOT(ISERROR(SEARCH("ALTO",J24)))</formula>
    </cfRule>
    <cfRule type="containsText" priority="125" dxfId="9" operator="containsText" text="MEDIO">
      <formula>NOT(ISERROR(SEARCH("MEDIO",J24)))</formula>
    </cfRule>
    <cfRule type="containsText" priority="126" dxfId="0" operator="containsText" text="BAJO">
      <formula>NOT(ISERROR(SEARCH("BAJO",J24)))</formula>
    </cfRule>
  </conditionalFormatting>
  <conditionalFormatting sqref="J70">
    <cfRule type="containsText" priority="119" dxfId="3" operator="containsText" text="EXTREMO">
      <formula>NOT(ISERROR(SEARCH("EXTREMO",J70)))</formula>
    </cfRule>
    <cfRule type="containsText" priority="120" dxfId="1" operator="containsText" text="ALTO">
      <formula>NOT(ISERROR(SEARCH("ALTO",J70)))</formula>
    </cfRule>
    <cfRule type="containsText" priority="121" dxfId="9" operator="containsText" text="MEDIO">
      <formula>NOT(ISERROR(SEARCH("MEDIO",J70)))</formula>
    </cfRule>
    <cfRule type="containsText" priority="122" dxfId="0" operator="containsText" text="BAJO">
      <formula>NOT(ISERROR(SEARCH("BAJO",J70)))</formula>
    </cfRule>
  </conditionalFormatting>
  <conditionalFormatting sqref="J71">
    <cfRule type="containsText" priority="115" dxfId="3" operator="containsText" text="EXTREMO">
      <formula>NOT(ISERROR(SEARCH("EXTREMO",J71)))</formula>
    </cfRule>
    <cfRule type="containsText" priority="116" dxfId="1" operator="containsText" text="ALTO">
      <formula>NOT(ISERROR(SEARCH("ALTO",J71)))</formula>
    </cfRule>
    <cfRule type="containsText" priority="117" dxfId="9" operator="containsText" text="MEDIO">
      <formula>NOT(ISERROR(SEARCH("MEDIO",J71)))</formula>
    </cfRule>
    <cfRule type="containsText" priority="118" dxfId="0" operator="containsText" text="BAJO">
      <formula>NOT(ISERROR(SEARCH("BAJO",J71)))</formula>
    </cfRule>
  </conditionalFormatting>
  <conditionalFormatting sqref="J72">
    <cfRule type="containsText" priority="111" dxfId="3" operator="containsText" text="EXTREMO">
      <formula>NOT(ISERROR(SEARCH("EXTREMO",J72)))</formula>
    </cfRule>
    <cfRule type="containsText" priority="112" dxfId="1" operator="containsText" text="ALTO">
      <formula>NOT(ISERROR(SEARCH("ALTO",J72)))</formula>
    </cfRule>
    <cfRule type="containsText" priority="113" dxfId="9" operator="containsText" text="MEDIO">
      <formula>NOT(ISERROR(SEARCH("MEDIO",J72)))</formula>
    </cfRule>
    <cfRule type="containsText" priority="114" dxfId="0" operator="containsText" text="BAJO">
      <formula>NOT(ISERROR(SEARCH("BAJO",J72)))</formula>
    </cfRule>
  </conditionalFormatting>
  <conditionalFormatting sqref="J73">
    <cfRule type="containsText" priority="107" dxfId="3" operator="containsText" text="EXTREMO">
      <formula>NOT(ISERROR(SEARCH("EXTREMO",J73)))</formula>
    </cfRule>
    <cfRule type="containsText" priority="108" dxfId="1" operator="containsText" text="ALTO">
      <formula>NOT(ISERROR(SEARCH("ALTO",J73)))</formula>
    </cfRule>
    <cfRule type="containsText" priority="109" dxfId="9" operator="containsText" text="MEDIO">
      <formula>NOT(ISERROR(SEARCH("MEDIO",J73)))</formula>
    </cfRule>
    <cfRule type="containsText" priority="110" dxfId="0" operator="containsText" text="BAJO">
      <formula>NOT(ISERROR(SEARCH("BAJO",J73)))</formula>
    </cfRule>
  </conditionalFormatting>
  <conditionalFormatting sqref="J74">
    <cfRule type="containsText" priority="103" dxfId="3" operator="containsText" text="EXTREMO">
      <formula>NOT(ISERROR(SEARCH("EXTREMO",J74)))</formula>
    </cfRule>
    <cfRule type="containsText" priority="104" dxfId="1" operator="containsText" text="ALTO">
      <formula>NOT(ISERROR(SEARCH("ALTO",J74)))</formula>
    </cfRule>
    <cfRule type="containsText" priority="105" dxfId="9" operator="containsText" text="MEDIO">
      <formula>NOT(ISERROR(SEARCH("MEDIO",J74)))</formula>
    </cfRule>
    <cfRule type="containsText" priority="106" dxfId="0" operator="containsText" text="BAJO">
      <formula>NOT(ISERROR(SEARCH("BAJO",J74)))</formula>
    </cfRule>
  </conditionalFormatting>
  <conditionalFormatting sqref="J75">
    <cfRule type="containsText" priority="99" dxfId="3" operator="containsText" text="EXTREMO">
      <formula>NOT(ISERROR(SEARCH("EXTREMO",J75)))</formula>
    </cfRule>
    <cfRule type="containsText" priority="100" dxfId="1" operator="containsText" text="ALTO">
      <formula>NOT(ISERROR(SEARCH("ALTO",J75)))</formula>
    </cfRule>
    <cfRule type="containsText" priority="101" dxfId="9" operator="containsText" text="MEDIO">
      <formula>NOT(ISERROR(SEARCH("MEDIO",J75)))</formula>
    </cfRule>
    <cfRule type="containsText" priority="102" dxfId="0" operator="containsText" text="BAJO">
      <formula>NOT(ISERROR(SEARCH("BAJO",J75)))</formula>
    </cfRule>
  </conditionalFormatting>
  <conditionalFormatting sqref="J76">
    <cfRule type="containsText" priority="95" dxfId="3" operator="containsText" text="EXTREMO">
      <formula>NOT(ISERROR(SEARCH("EXTREMO",J76)))</formula>
    </cfRule>
    <cfRule type="containsText" priority="96" dxfId="1" operator="containsText" text="ALTO">
      <formula>NOT(ISERROR(SEARCH("ALTO",J76)))</formula>
    </cfRule>
    <cfRule type="containsText" priority="97" dxfId="9" operator="containsText" text="MEDIO">
      <formula>NOT(ISERROR(SEARCH("MEDIO",J76)))</formula>
    </cfRule>
    <cfRule type="containsText" priority="98" dxfId="0" operator="containsText" text="BAJO">
      <formula>NOT(ISERROR(SEARCH("BAJO",J76)))</formula>
    </cfRule>
  </conditionalFormatting>
  <conditionalFormatting sqref="J77">
    <cfRule type="containsText" priority="91" dxfId="3" operator="containsText" text="EXTREMO">
      <formula>NOT(ISERROR(SEARCH("EXTREMO",J77)))</formula>
    </cfRule>
    <cfRule type="containsText" priority="92" dxfId="1" operator="containsText" text="ALTO">
      <formula>NOT(ISERROR(SEARCH("ALTO",J77)))</formula>
    </cfRule>
    <cfRule type="containsText" priority="93" dxfId="9" operator="containsText" text="MEDIO">
      <formula>NOT(ISERROR(SEARCH("MEDIO",J77)))</formula>
    </cfRule>
    <cfRule type="containsText" priority="94" dxfId="0" operator="containsText" text="BAJO">
      <formula>NOT(ISERROR(SEARCH("BAJO",J77)))</formula>
    </cfRule>
  </conditionalFormatting>
  <conditionalFormatting sqref="J78">
    <cfRule type="containsText" priority="87" dxfId="3" operator="containsText" text="EXTREMO">
      <formula>NOT(ISERROR(SEARCH("EXTREMO",J78)))</formula>
    </cfRule>
    <cfRule type="containsText" priority="88" dxfId="1" operator="containsText" text="ALTO">
      <formula>NOT(ISERROR(SEARCH("ALTO",J78)))</formula>
    </cfRule>
    <cfRule type="containsText" priority="89" dxfId="9" operator="containsText" text="MEDIO">
      <formula>NOT(ISERROR(SEARCH("MEDIO",J78)))</formula>
    </cfRule>
    <cfRule type="containsText" priority="90" dxfId="0" operator="containsText" text="BAJO">
      <formula>NOT(ISERROR(SEARCH("BAJO",J78)))</formula>
    </cfRule>
  </conditionalFormatting>
  <conditionalFormatting sqref="J79">
    <cfRule type="containsText" priority="83" dxfId="3" operator="containsText" text="EXTREMO">
      <formula>NOT(ISERROR(SEARCH("EXTREMO",J79)))</formula>
    </cfRule>
    <cfRule type="containsText" priority="84" dxfId="1" operator="containsText" text="ALTO">
      <formula>NOT(ISERROR(SEARCH("ALTO",J79)))</formula>
    </cfRule>
    <cfRule type="containsText" priority="85" dxfId="9" operator="containsText" text="MEDIO">
      <formula>NOT(ISERROR(SEARCH("MEDIO",J79)))</formula>
    </cfRule>
    <cfRule type="containsText" priority="86" dxfId="0" operator="containsText" text="BAJO">
      <formula>NOT(ISERROR(SEARCH("BAJO",J79)))</formula>
    </cfRule>
  </conditionalFormatting>
  <conditionalFormatting sqref="J82">
    <cfRule type="containsText" priority="79" dxfId="3" operator="containsText" text="EXTREMO">
      <formula>NOT(ISERROR(SEARCH("EXTREMO",J82)))</formula>
    </cfRule>
    <cfRule type="containsText" priority="80" dxfId="1" operator="containsText" text="ALTO">
      <formula>NOT(ISERROR(SEARCH("ALTO",J82)))</formula>
    </cfRule>
    <cfRule type="containsText" priority="81" dxfId="9" operator="containsText" text="MEDIO">
      <formula>NOT(ISERROR(SEARCH("MEDIO",J82)))</formula>
    </cfRule>
    <cfRule type="containsText" priority="82" dxfId="0" operator="containsText" text="BAJO">
      <formula>NOT(ISERROR(SEARCH("BAJO",J82)))</formula>
    </cfRule>
  </conditionalFormatting>
  <conditionalFormatting sqref="J83">
    <cfRule type="containsText" priority="75" dxfId="3" operator="containsText" text="EXTREMO">
      <formula>NOT(ISERROR(SEARCH("EXTREMO",J83)))</formula>
    </cfRule>
    <cfRule type="containsText" priority="76" dxfId="1" operator="containsText" text="ALTO">
      <formula>NOT(ISERROR(SEARCH("ALTO",J83)))</formula>
    </cfRule>
    <cfRule type="containsText" priority="77" dxfId="9" operator="containsText" text="MEDIO">
      <formula>NOT(ISERROR(SEARCH("MEDIO",J83)))</formula>
    </cfRule>
    <cfRule type="containsText" priority="78" dxfId="0" operator="containsText" text="BAJO">
      <formula>NOT(ISERROR(SEARCH("BAJO",J83)))</formula>
    </cfRule>
  </conditionalFormatting>
  <conditionalFormatting sqref="J84">
    <cfRule type="containsText" priority="71" dxfId="3" operator="containsText" text="EXTREMO">
      <formula>NOT(ISERROR(SEARCH("EXTREMO",J84)))</formula>
    </cfRule>
    <cfRule type="containsText" priority="72" dxfId="1" operator="containsText" text="ALTO">
      <formula>NOT(ISERROR(SEARCH("ALTO",J84)))</formula>
    </cfRule>
    <cfRule type="containsText" priority="73" dxfId="9" operator="containsText" text="MEDIO">
      <formula>NOT(ISERROR(SEARCH("MEDIO",J84)))</formula>
    </cfRule>
    <cfRule type="containsText" priority="74" dxfId="0" operator="containsText" text="BAJO">
      <formula>NOT(ISERROR(SEARCH("BAJO",J84)))</formula>
    </cfRule>
  </conditionalFormatting>
  <conditionalFormatting sqref="J85">
    <cfRule type="containsText" priority="67" dxfId="3" operator="containsText" text="EXTREMO">
      <formula>NOT(ISERROR(SEARCH("EXTREMO",J85)))</formula>
    </cfRule>
    <cfRule type="containsText" priority="68" dxfId="1" operator="containsText" text="ALTO">
      <formula>NOT(ISERROR(SEARCH("ALTO",J85)))</formula>
    </cfRule>
    <cfRule type="containsText" priority="69" dxfId="9" operator="containsText" text="MEDIO">
      <formula>NOT(ISERROR(SEARCH("MEDIO",J85)))</formula>
    </cfRule>
    <cfRule type="containsText" priority="70" dxfId="0" operator="containsText" text="BAJO">
      <formula>NOT(ISERROR(SEARCH("BAJO",J85)))</formula>
    </cfRule>
  </conditionalFormatting>
  <conditionalFormatting sqref="J86">
    <cfRule type="containsText" priority="63" dxfId="3" operator="containsText" text="EXTREMO">
      <formula>NOT(ISERROR(SEARCH("EXTREMO",J86)))</formula>
    </cfRule>
    <cfRule type="containsText" priority="64" dxfId="1" operator="containsText" text="ALTO">
      <formula>NOT(ISERROR(SEARCH("ALTO",J86)))</formula>
    </cfRule>
    <cfRule type="containsText" priority="65" dxfId="9" operator="containsText" text="MEDIO">
      <formula>NOT(ISERROR(SEARCH("MEDIO",J86)))</formula>
    </cfRule>
    <cfRule type="containsText" priority="66" dxfId="0" operator="containsText" text="BAJO">
      <formula>NOT(ISERROR(SEARCH("BAJO",J86)))</formula>
    </cfRule>
  </conditionalFormatting>
  <conditionalFormatting sqref="J87">
    <cfRule type="containsText" priority="59" dxfId="3" operator="containsText" text="EXTREMO">
      <formula>NOT(ISERROR(SEARCH("EXTREMO",J87)))</formula>
    </cfRule>
    <cfRule type="containsText" priority="60" dxfId="1" operator="containsText" text="ALTO">
      <formula>NOT(ISERROR(SEARCH("ALTO",J87)))</formula>
    </cfRule>
    <cfRule type="containsText" priority="61" dxfId="9" operator="containsText" text="MEDIO">
      <formula>NOT(ISERROR(SEARCH("MEDIO",J87)))</formula>
    </cfRule>
    <cfRule type="containsText" priority="62" dxfId="0" operator="containsText" text="BAJO">
      <formula>NOT(ISERROR(SEARCH("BAJO",J87)))</formula>
    </cfRule>
  </conditionalFormatting>
  <conditionalFormatting sqref="J88">
    <cfRule type="containsText" priority="55" dxfId="3" operator="containsText" text="EXTREMO">
      <formula>NOT(ISERROR(SEARCH("EXTREMO",J88)))</formula>
    </cfRule>
    <cfRule type="containsText" priority="56" dxfId="1" operator="containsText" text="ALTO">
      <formula>NOT(ISERROR(SEARCH("ALTO",J88)))</formula>
    </cfRule>
    <cfRule type="containsText" priority="57" dxfId="9" operator="containsText" text="MEDIO">
      <formula>NOT(ISERROR(SEARCH("MEDIO",J88)))</formula>
    </cfRule>
    <cfRule type="containsText" priority="58" dxfId="0" operator="containsText" text="BAJO">
      <formula>NOT(ISERROR(SEARCH("BAJO",J88)))</formula>
    </cfRule>
  </conditionalFormatting>
  <conditionalFormatting sqref="J89">
    <cfRule type="containsText" priority="51" dxfId="3" operator="containsText" text="EXTREMO">
      <formula>NOT(ISERROR(SEARCH("EXTREMO",J89)))</formula>
    </cfRule>
    <cfRule type="containsText" priority="52" dxfId="1" operator="containsText" text="ALTO">
      <formula>NOT(ISERROR(SEARCH("ALTO",J89)))</formula>
    </cfRule>
    <cfRule type="containsText" priority="53" dxfId="9" operator="containsText" text="MEDIO">
      <formula>NOT(ISERROR(SEARCH("MEDIO",J89)))</formula>
    </cfRule>
    <cfRule type="containsText" priority="54" dxfId="0" operator="containsText" text="BAJO">
      <formula>NOT(ISERROR(SEARCH("BAJO",J89)))</formula>
    </cfRule>
  </conditionalFormatting>
  <conditionalFormatting sqref="J90">
    <cfRule type="containsText" priority="47" dxfId="3" operator="containsText" text="EXTREMO">
      <formula>NOT(ISERROR(SEARCH("EXTREMO",J90)))</formula>
    </cfRule>
    <cfRule type="containsText" priority="48" dxfId="1" operator="containsText" text="ALTO">
      <formula>NOT(ISERROR(SEARCH("ALTO",J90)))</formula>
    </cfRule>
    <cfRule type="containsText" priority="49" dxfId="9" operator="containsText" text="MEDIO">
      <formula>NOT(ISERROR(SEARCH("MEDIO",J90)))</formula>
    </cfRule>
    <cfRule type="containsText" priority="50" dxfId="0" operator="containsText" text="BAJO">
      <formula>NOT(ISERROR(SEARCH("BAJO",J90)))</formula>
    </cfRule>
  </conditionalFormatting>
  <conditionalFormatting sqref="J94">
    <cfRule type="containsText" priority="31" dxfId="3" operator="containsText" text="EXTREMO">
      <formula>NOT(ISERROR(SEARCH("EXTREMO",J94)))</formula>
    </cfRule>
    <cfRule type="containsText" priority="32" dxfId="1" operator="containsText" text="ALTO">
      <formula>NOT(ISERROR(SEARCH("ALTO",J94)))</formula>
    </cfRule>
    <cfRule type="containsText" priority="33" dxfId="9" operator="containsText" text="MEDIO">
      <formula>NOT(ISERROR(SEARCH("MEDIO",J94)))</formula>
    </cfRule>
    <cfRule type="containsText" priority="34" dxfId="0" operator="containsText" text="BAJO">
      <formula>NOT(ISERROR(SEARCH("BAJO",J94)))</formula>
    </cfRule>
  </conditionalFormatting>
  <conditionalFormatting sqref="J95">
    <cfRule type="containsText" priority="27" dxfId="3" operator="containsText" text="EXTREMO">
      <formula>NOT(ISERROR(SEARCH("EXTREMO",J95)))</formula>
    </cfRule>
    <cfRule type="containsText" priority="28" dxfId="1" operator="containsText" text="ALTO">
      <formula>NOT(ISERROR(SEARCH("ALTO",J95)))</formula>
    </cfRule>
    <cfRule type="containsText" priority="29" dxfId="9" operator="containsText" text="MEDIO">
      <formula>NOT(ISERROR(SEARCH("MEDIO",J95)))</formula>
    </cfRule>
    <cfRule type="containsText" priority="30" dxfId="0" operator="containsText" text="BAJO">
      <formula>NOT(ISERROR(SEARCH("BAJO",J95)))</formula>
    </cfRule>
  </conditionalFormatting>
  <conditionalFormatting sqref="J100">
    <cfRule type="containsText" priority="23" dxfId="3" operator="containsText" text="EXTREMO">
      <formula>NOT(ISERROR(SEARCH("EXTREMO",J100)))</formula>
    </cfRule>
    <cfRule type="containsText" priority="24" dxfId="1" operator="containsText" text="ALTO">
      <formula>NOT(ISERROR(SEARCH("ALTO",J100)))</formula>
    </cfRule>
    <cfRule type="containsText" priority="25" dxfId="9" operator="containsText" text="MEDIO">
      <formula>NOT(ISERROR(SEARCH("MEDIO",J100)))</formula>
    </cfRule>
    <cfRule type="containsText" priority="26" dxfId="0" operator="containsText" text="BAJO">
      <formula>NOT(ISERROR(SEARCH("BAJO",J100)))</formula>
    </cfRule>
  </conditionalFormatting>
  <dataValidations count="13">
    <dataValidation type="list" allowBlank="1" showInputMessage="1" showErrorMessage="1" sqref="L13 L17 T17 T13 T25 L20:L25 T20 L103 L116 L112 L119 L109 L106 T116:T119 T103:T112 E17 E119 E116 E112 E109 E106 E103 E58:E61 E13 L70:L75 L79 L77 T77 L58:L61 T58:T61 T51:T52 L51:L52 T40 T46 L46 T31 L31">
      <formula1>Hoja1!#REF!</formula1>
    </dataValidation>
    <dataValidation type="list" allowBlank="1" showInputMessage="1" showErrorMessage="1" sqref="H17 F17 O17 Q17 Q13 O13 F13 H13 H20:H25 Q116 F20:F25 Q31 F31 H31 O31 Q46 H40 F40 H46 F46 O46 O51:O52 Q51:Q52 H51:H52 F51:F52 F58:F61 H58:H61 Q58:Q61 O58:O61 H70:H79 F70:F79 F84:F96 H84:H96 F98 H98 H100:H101 F100:F101 H106 F106 O106 F103 H103 O103 Q103 Q106 F109 H109 O109 Q109 F119 H119 O119 Q119 F112 H112 O112 Q112 F116 H116 O116 O20:O25 Q20:Q25 O70:O79 Q70:Q79 O87:O95 Q87:Q95">
      <formula1>"1,2,3,4,5"</formula1>
    </dataValidation>
    <dataValidation type="list" allowBlank="1" showInputMessage="1" showErrorMessage="1" sqref="A13 A51:A52 A46 A31 A17">
      <formula1>$AC$1:$AC$9</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M20:M21 M23:M24 M87:M95 M70:M76"/>
    <dataValidation type="list" allowBlank="1" showInputMessage="1" showErrorMessage="1" sqref="E20:E24 E100:E101 E98 E96 E86 E84 E70:E76">
      <formula1>$AC$2:$AC$8</formula1>
    </dataValidation>
    <dataValidation type="list" allowBlank="1" showInputMessage="1" showErrorMessage="1" sqref="A23:A24 A70:A75">
      <formula1>$AE$1:$AE$10</formula1>
    </dataValidation>
    <dataValidation type="list" allowBlank="1" showInputMessage="1" showErrorMessage="1" sqref="T23:T24 T70:T75">
      <formula1>$AA$10:$AA$10</formula1>
    </dataValidation>
    <dataValidation type="list" allowBlank="1" showInputMessage="1" showErrorMessage="1" sqref="E25">
      <formula1>$X$2:$X$8</formula1>
    </dataValidation>
    <dataValidation type="list" allowBlank="1" showInputMessage="1" showErrorMessage="1" sqref="E31 E51:E52 E46 E40">
      <formula1>$AA$2:$AA$8</formula1>
    </dataValidation>
    <dataValidation type="list" allowBlank="1" showInputMessage="1" showErrorMessage="1" sqref="A76">
      <formula1>$AE$1:$AE$11</formula1>
    </dataValidation>
    <dataValidation type="list" allowBlank="1" showInputMessage="1" showErrorMessage="1" sqref="L76">
      <formula1>$AC$10:$AC$10</formula1>
    </dataValidation>
    <dataValidation type="list" allowBlank="1" showInputMessage="1" showErrorMessage="1" sqref="A87:A95">
      <formula1>$AE$1:$AE$13</formula1>
    </dataValidation>
    <dataValidation type="list" allowBlank="1" showInputMessage="1" showErrorMessage="1" sqref="L87:L95">
      <formula1>$AC$11:$AC$11</formula1>
    </dataValidation>
  </dataValidations>
  <printOptions/>
  <pageMargins left="0.7" right="0.7" top="0.75" bottom="0.75" header="0.3" footer="0.3"/>
  <pageSetup fitToHeight="1" fitToWidth="1" horizontalDpi="600" verticalDpi="600" orientation="landscape" scale="10" r:id="rId4"/>
  <colBreaks count="1" manualBreakCount="1">
    <brk id="9" max="1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Ambiente y Desarrollo Sostenible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Gutierrez Diaz</dc:creator>
  <cp:keywords/>
  <dc:description/>
  <cp:lastModifiedBy>Cesar Leonardo Guevara Rodriguez</cp:lastModifiedBy>
  <cp:lastPrinted>2018-06-19T20:52:20Z</cp:lastPrinted>
  <dcterms:created xsi:type="dcterms:W3CDTF">2018-05-31T15:14:12Z</dcterms:created>
  <dcterms:modified xsi:type="dcterms:W3CDTF">2018-07-10T16:34:47Z</dcterms:modified>
  <cp:category/>
  <cp:version/>
  <cp:contentType/>
  <cp:contentStatus/>
</cp:coreProperties>
</file>